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<sst xmlns="http://schemas.openxmlformats.org/spreadsheetml/2006/main" count="52" uniqueCount="16">
  <si>
    <t>附件2.临高县2022年中小学校教师公开招聘进入业绩材料评审人员名单</t>
  </si>
  <si>
    <t>序号</t>
  </si>
  <si>
    <t>报考号</t>
  </si>
  <si>
    <t>报考岗位</t>
  </si>
  <si>
    <t>姓名</t>
  </si>
  <si>
    <t>0401_农村省级骨干校长（乡镇中心学校）</t>
  </si>
  <si>
    <t>0402_农村省级骨干校长（乡镇中学）</t>
  </si>
  <si>
    <t>0501_农村特级教师（小学语文）</t>
  </si>
  <si>
    <t>0502_农村特级教师（初中数学）</t>
  </si>
  <si>
    <t>0601_农村省级骨干教师（小学语文）</t>
  </si>
  <si>
    <t>0602_农村省级骨干教师（小学数学）</t>
  </si>
  <si>
    <t>0603_农村省级骨干教师（小学英语）</t>
  </si>
  <si>
    <t>0604_农村省级骨干教师（初中数学）</t>
  </si>
  <si>
    <t>0605_农村省级骨干教师（初中英语）</t>
  </si>
  <si>
    <t>0607_农村省级骨干教师（初中化学）</t>
  </si>
  <si>
    <t>0608_农村省级骨干教师（初中地理）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</si>
</sst>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B9" sqref="B9"/>
    </sheetView>
  </sheetViews>
  <sheetFormatPr defaultColWidth="9" defaultRowHeight="22" customHeight="1" outlineLevelCol="3"/>
  <cols>
    <col min="1" max="1" width="9" style="1"/>
    <col min="2" max="2" width="27.125" style="1" customWidth="1"/>
    <col min="3" max="3" width="37.375" style="1" customWidth="1"/>
    <col min="4" max="4" width="11.625" style="1" customWidth="1"/>
    <col min="5" max="16384" width="9" style="1"/>
  </cols>
  <sheetData>
    <row r="1" ht="57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tr">
        <f>"431720220806094706231330"</f>
        <v>431720220806094706231330</v>
      </c>
      <c r="C3" s="7" t="s">
        <v>5</v>
      </c>
      <c r="D3" s="6" t="str">
        <f>"罗晓玲"</f>
        <v>罗晓玲</v>
      </c>
    </row>
    <row r="4" customHeight="1" spans="1:4">
      <c r="A4" s="5">
        <v>2</v>
      </c>
      <c r="B4" s="6" t="str">
        <f>"431720220806111634231619"</f>
        <v>431720220806111634231619</v>
      </c>
      <c r="C4" s="7" t="s">
        <v>5</v>
      </c>
      <c r="D4" s="6" t="str">
        <f>"王建勇"</f>
        <v>王建勇</v>
      </c>
    </row>
    <row r="5" customHeight="1" spans="1:4">
      <c r="A5" s="5">
        <v>3</v>
      </c>
      <c r="B5" s="6" t="str">
        <f>"431720220806131147231951"</f>
        <v>431720220806131147231951</v>
      </c>
      <c r="C5" s="7" t="s">
        <v>5</v>
      </c>
      <c r="D5" s="6" t="str">
        <f>"赵世江"</f>
        <v>赵世江</v>
      </c>
    </row>
    <row r="6" customHeight="1" spans="1:4">
      <c r="A6" s="5">
        <v>4</v>
      </c>
      <c r="B6" s="6" t="str">
        <f>"431720220806135309232049"</f>
        <v>431720220806135309232049</v>
      </c>
      <c r="C6" s="7" t="s">
        <v>5</v>
      </c>
      <c r="D6" s="6" t="str">
        <f>"苗爱军"</f>
        <v>苗爱军</v>
      </c>
    </row>
    <row r="7" customHeight="1" spans="1:4">
      <c r="A7" s="5">
        <v>5</v>
      </c>
      <c r="B7" s="6" t="str">
        <f>"431720220809115043237700"</f>
        <v>431720220809115043237700</v>
      </c>
      <c r="C7" s="7" t="s">
        <v>5</v>
      </c>
      <c r="D7" s="6" t="str">
        <f>"张柘"</f>
        <v>张柘</v>
      </c>
    </row>
    <row r="8" customHeight="1" spans="1:4">
      <c r="A8" s="5">
        <v>6</v>
      </c>
      <c r="B8" s="6" t="str">
        <f>"431720220811204550243618"</f>
        <v>431720220811204550243618</v>
      </c>
      <c r="C8" s="7" t="s">
        <v>5</v>
      </c>
      <c r="D8" s="6" t="str">
        <f>"孙国玉"</f>
        <v>孙国玉</v>
      </c>
    </row>
    <row r="9" customHeight="1" spans="1:4">
      <c r="A9" s="5">
        <v>7</v>
      </c>
      <c r="B9" s="6" t="str">
        <f>"431720220812085827243822"</f>
        <v>431720220812085827243822</v>
      </c>
      <c r="C9" s="7" t="s">
        <v>5</v>
      </c>
      <c r="D9" s="6" t="str">
        <f>"林强"</f>
        <v>林强</v>
      </c>
    </row>
    <row r="10" customHeight="1" spans="1:4">
      <c r="A10" s="5">
        <v>8</v>
      </c>
      <c r="B10" s="6" t="str">
        <f>"431720220806091157231216"</f>
        <v>431720220806091157231216</v>
      </c>
      <c r="C10" s="7" t="s">
        <v>6</v>
      </c>
      <c r="D10" s="6" t="str">
        <f>"李仁华"</f>
        <v>李仁华</v>
      </c>
    </row>
    <row r="11" customHeight="1" spans="1:4">
      <c r="A11" s="5">
        <v>9</v>
      </c>
      <c r="B11" s="6" t="str">
        <f>"431720220810215505241548"</f>
        <v>431720220810215505241548</v>
      </c>
      <c r="C11" s="7" t="s">
        <v>6</v>
      </c>
      <c r="D11" s="6" t="str">
        <f>"邓巧锋"</f>
        <v>邓巧锋</v>
      </c>
    </row>
    <row r="12" customHeight="1" spans="1:4">
      <c r="A12" s="5">
        <v>10</v>
      </c>
      <c r="B12" s="6" t="str">
        <f>"431720220810222829241624"</f>
        <v>431720220810222829241624</v>
      </c>
      <c r="C12" s="7" t="s">
        <v>6</v>
      </c>
      <c r="D12" s="6" t="str">
        <f>"张晖"</f>
        <v>张晖</v>
      </c>
    </row>
    <row r="13" customHeight="1" spans="1:4">
      <c r="A13" s="5">
        <v>11</v>
      </c>
      <c r="B13" s="6" t="str">
        <f>"431720220807165018233420"</f>
        <v>431720220807165018233420</v>
      </c>
      <c r="C13" s="7" t="s">
        <v>7</v>
      </c>
      <c r="D13" s="6" t="str">
        <f>"颜聪会"</f>
        <v>颜聪会</v>
      </c>
    </row>
    <row r="14" customHeight="1" spans="1:4">
      <c r="A14" s="5">
        <v>12</v>
      </c>
      <c r="B14" s="6" t="str">
        <f>"431720220808094548234344"</f>
        <v>431720220808094548234344</v>
      </c>
      <c r="C14" s="7" t="s">
        <v>7</v>
      </c>
      <c r="D14" s="6" t="str">
        <f>"刘鑫"</f>
        <v>刘鑫</v>
      </c>
    </row>
    <row r="15" customHeight="1" spans="1:4">
      <c r="A15" s="5">
        <v>13</v>
      </c>
      <c r="B15" s="6" t="str">
        <f>"431720220808171212236044"</f>
        <v>431720220808171212236044</v>
      </c>
      <c r="C15" s="7" t="s">
        <v>7</v>
      </c>
      <c r="D15" s="6" t="str">
        <f>"周海娟"</f>
        <v>周海娟</v>
      </c>
    </row>
    <row r="16" customHeight="1" spans="1:4">
      <c r="A16" s="5">
        <v>14</v>
      </c>
      <c r="B16" s="6" t="str">
        <f>"431720220810201414241287"</f>
        <v>431720220810201414241287</v>
      </c>
      <c r="C16" s="7" t="s">
        <v>7</v>
      </c>
      <c r="D16" s="6" t="str">
        <f>"邱庆刚"</f>
        <v>邱庆刚</v>
      </c>
    </row>
    <row r="17" customHeight="1" spans="1:4">
      <c r="A17" s="5">
        <v>15</v>
      </c>
      <c r="B17" s="6" t="str">
        <f>"431720220812124528244195"</f>
        <v>431720220812124528244195</v>
      </c>
      <c r="C17" s="7" t="s">
        <v>7</v>
      </c>
      <c r="D17" s="6" t="str">
        <f>"唐芳"</f>
        <v>唐芳</v>
      </c>
    </row>
    <row r="18" customHeight="1" spans="1:4">
      <c r="A18" s="5">
        <v>16</v>
      </c>
      <c r="B18" s="6" t="str">
        <f>"431720220806213757232760"</f>
        <v>431720220806213757232760</v>
      </c>
      <c r="C18" s="7" t="s">
        <v>8</v>
      </c>
      <c r="D18" s="6" t="str">
        <f>"杨亮"</f>
        <v>杨亮</v>
      </c>
    </row>
    <row r="19" customHeight="1" spans="1:4">
      <c r="A19" s="5">
        <v>17</v>
      </c>
      <c r="B19" s="6" t="str">
        <f>"431720220806095912231368"</f>
        <v>431720220806095912231368</v>
      </c>
      <c r="C19" s="7" t="s">
        <v>9</v>
      </c>
      <c r="D19" s="6" t="str">
        <f>"曲鹏"</f>
        <v>曲鹏</v>
      </c>
    </row>
    <row r="20" customHeight="1" spans="1:4">
      <c r="A20" s="5">
        <v>18</v>
      </c>
      <c r="B20" s="6" t="str">
        <f>"431720220806101624231427"</f>
        <v>431720220806101624231427</v>
      </c>
      <c r="C20" s="7" t="s">
        <v>9</v>
      </c>
      <c r="D20" s="6" t="str">
        <f>"王翠芳"</f>
        <v>王翠芳</v>
      </c>
    </row>
    <row r="21" customHeight="1" spans="1:4">
      <c r="A21" s="5">
        <v>19</v>
      </c>
      <c r="B21" s="6" t="str">
        <f>"431720220806134048232018"</f>
        <v>431720220806134048232018</v>
      </c>
      <c r="C21" s="7" t="s">
        <v>9</v>
      </c>
      <c r="D21" s="6" t="str">
        <f>"赵旭光"</f>
        <v>赵旭光</v>
      </c>
    </row>
    <row r="22" customHeight="1" spans="1:4">
      <c r="A22" s="5">
        <v>20</v>
      </c>
      <c r="B22" s="6" t="str">
        <f>"431720220806181031232540"</f>
        <v>431720220806181031232540</v>
      </c>
      <c r="C22" s="7" t="s">
        <v>9</v>
      </c>
      <c r="D22" s="6" t="str">
        <f>"郭敏"</f>
        <v>郭敏</v>
      </c>
    </row>
    <row r="23" customHeight="1" spans="1:4">
      <c r="A23" s="5">
        <v>21</v>
      </c>
      <c r="B23" s="6" t="str">
        <f>"431720220806182100232550"</f>
        <v>431720220806182100232550</v>
      </c>
      <c r="C23" s="7" t="s">
        <v>9</v>
      </c>
      <c r="D23" s="6" t="str">
        <f>"王玲"</f>
        <v>王玲</v>
      </c>
    </row>
    <row r="24" customHeight="1" spans="1:4">
      <c r="A24" s="5">
        <v>22</v>
      </c>
      <c r="B24" s="6" t="str">
        <f>"431720220807073059232910"</f>
        <v>431720220807073059232910</v>
      </c>
      <c r="C24" s="7" t="s">
        <v>9</v>
      </c>
      <c r="D24" s="6" t="str">
        <f>"林群"</f>
        <v>林群</v>
      </c>
    </row>
    <row r="25" customHeight="1" spans="1:4">
      <c r="A25" s="5">
        <v>23</v>
      </c>
      <c r="B25" s="6" t="str">
        <f>"431720220807083659232932"</f>
        <v>431720220807083659232932</v>
      </c>
      <c r="C25" s="7" t="s">
        <v>9</v>
      </c>
      <c r="D25" s="6" t="str">
        <f>"黄金强"</f>
        <v>黄金强</v>
      </c>
    </row>
    <row r="26" customHeight="1" spans="1:4">
      <c r="A26" s="5">
        <v>24</v>
      </c>
      <c r="B26" s="6" t="str">
        <f>"431720220807170613233437"</f>
        <v>431720220807170613233437</v>
      </c>
      <c r="C26" s="7" t="s">
        <v>9</v>
      </c>
      <c r="D26" s="6" t="str">
        <f>"贾素粉"</f>
        <v>贾素粉</v>
      </c>
    </row>
    <row r="27" customHeight="1" spans="1:4">
      <c r="A27" s="5">
        <v>25</v>
      </c>
      <c r="B27" s="6" t="str">
        <f>"431720220807192520233522"</f>
        <v>431720220807192520233522</v>
      </c>
      <c r="C27" s="7" t="s">
        <v>9</v>
      </c>
      <c r="D27" s="6" t="str">
        <f>"王慧霞"</f>
        <v>王慧霞</v>
      </c>
    </row>
    <row r="28" customHeight="1" spans="1:4">
      <c r="A28" s="5">
        <v>26</v>
      </c>
      <c r="B28" s="6" t="str">
        <f>"431720220809111150237606"</f>
        <v>431720220809111150237606</v>
      </c>
      <c r="C28" s="7" t="s">
        <v>9</v>
      </c>
      <c r="D28" s="6" t="str">
        <f>"郭亚敏"</f>
        <v>郭亚敏</v>
      </c>
    </row>
    <row r="29" customHeight="1" spans="1:4">
      <c r="A29" s="5">
        <v>27</v>
      </c>
      <c r="B29" s="6" t="str">
        <f>"431720220809222652239046"</f>
        <v>431720220809222652239046</v>
      </c>
      <c r="C29" s="7" t="s">
        <v>9</v>
      </c>
      <c r="D29" s="6" t="str">
        <f>"王立宁"</f>
        <v>王立宁</v>
      </c>
    </row>
    <row r="30" customHeight="1" spans="1:4">
      <c r="A30" s="5">
        <v>28</v>
      </c>
      <c r="B30" s="6" t="str">
        <f>"431720220810181723241035"</f>
        <v>431720220810181723241035</v>
      </c>
      <c r="C30" s="7" t="s">
        <v>9</v>
      </c>
      <c r="D30" s="6" t="str">
        <f>"刘秀华"</f>
        <v>刘秀华</v>
      </c>
    </row>
    <row r="31" customHeight="1" spans="1:4">
      <c r="A31" s="5">
        <v>29</v>
      </c>
      <c r="B31" s="6" t="str">
        <f>"431720220810225114241675"</f>
        <v>431720220810225114241675</v>
      </c>
      <c r="C31" s="7" t="s">
        <v>9</v>
      </c>
      <c r="D31" s="6" t="str">
        <f>"石冬梅"</f>
        <v>石冬梅</v>
      </c>
    </row>
    <row r="32" customHeight="1" spans="1:4">
      <c r="A32" s="5">
        <v>30</v>
      </c>
      <c r="B32" s="6" t="str">
        <f>"431720220810230622241696"</f>
        <v>431720220810230622241696</v>
      </c>
      <c r="C32" s="7" t="s">
        <v>9</v>
      </c>
      <c r="D32" s="6" t="str">
        <f>"郑玉珍"</f>
        <v>郑玉珍</v>
      </c>
    </row>
    <row r="33" customHeight="1" spans="1:4">
      <c r="A33" s="5">
        <v>31</v>
      </c>
      <c r="B33" s="6" t="str">
        <f>"431720220812112617244093"</f>
        <v>431720220812112617244093</v>
      </c>
      <c r="C33" s="7" t="s">
        <v>9</v>
      </c>
      <c r="D33" s="6" t="str">
        <f>"陶荣方"</f>
        <v>陶荣方</v>
      </c>
    </row>
    <row r="34" customHeight="1" spans="1:4">
      <c r="A34" s="5">
        <v>32</v>
      </c>
      <c r="B34" s="6" t="str">
        <f>"431720220806100910231407"</f>
        <v>431720220806100910231407</v>
      </c>
      <c r="C34" s="7" t="s">
        <v>10</v>
      </c>
      <c r="D34" s="6" t="str">
        <f>"付亚环"</f>
        <v>付亚环</v>
      </c>
    </row>
    <row r="35" customHeight="1" spans="1:4">
      <c r="A35" s="5">
        <v>33</v>
      </c>
      <c r="B35" s="6" t="str">
        <f>"431720220806164058232393"</f>
        <v>431720220806164058232393</v>
      </c>
      <c r="C35" s="7" t="s">
        <v>10</v>
      </c>
      <c r="D35" s="6" t="str">
        <f>"张宝君"</f>
        <v>张宝君</v>
      </c>
    </row>
    <row r="36" customHeight="1" spans="1:4">
      <c r="A36" s="5">
        <v>34</v>
      </c>
      <c r="B36" s="6" t="str">
        <f>"431720220806175138232514"</f>
        <v>431720220806175138232514</v>
      </c>
      <c r="C36" s="7" t="s">
        <v>10</v>
      </c>
      <c r="D36" s="6" t="str">
        <f>"王春玲"</f>
        <v>王春玲</v>
      </c>
    </row>
    <row r="37" customHeight="1" spans="1:4">
      <c r="A37" s="5">
        <v>35</v>
      </c>
      <c r="B37" s="6" t="str">
        <f>"431720220806192310232599"</f>
        <v>431720220806192310232599</v>
      </c>
      <c r="C37" s="7" t="s">
        <v>10</v>
      </c>
      <c r="D37" s="6" t="str">
        <f>"付姚"</f>
        <v>付姚</v>
      </c>
    </row>
    <row r="38" customHeight="1" spans="1:4">
      <c r="A38" s="5">
        <v>36</v>
      </c>
      <c r="B38" s="6" t="str">
        <f>"431720220807105023233060"</f>
        <v>431720220807105023233060</v>
      </c>
      <c r="C38" s="7" t="s">
        <v>10</v>
      </c>
      <c r="D38" s="6" t="str">
        <f>"杨红丽"</f>
        <v>杨红丽</v>
      </c>
    </row>
    <row r="39" customHeight="1" spans="1:4">
      <c r="A39" s="5">
        <v>37</v>
      </c>
      <c r="B39" s="6" t="str">
        <f>"431720220809161422238303"</f>
        <v>431720220809161422238303</v>
      </c>
      <c r="C39" s="7" t="s">
        <v>10</v>
      </c>
      <c r="D39" s="6" t="str">
        <f>"邱瑜"</f>
        <v>邱瑜</v>
      </c>
    </row>
    <row r="40" customHeight="1" spans="1:4">
      <c r="A40" s="5">
        <v>38</v>
      </c>
      <c r="B40" s="6" t="str">
        <f>"431720220812142512244298"</f>
        <v>431720220812142512244298</v>
      </c>
      <c r="C40" s="7" t="s">
        <v>10</v>
      </c>
      <c r="D40" s="6" t="str">
        <f>"严世平"</f>
        <v>严世平</v>
      </c>
    </row>
    <row r="41" customHeight="1" spans="1:4">
      <c r="A41" s="5">
        <v>39</v>
      </c>
      <c r="B41" s="6" t="str">
        <f>"431720220806122432231817"</f>
        <v>431720220806122432231817</v>
      </c>
      <c r="C41" s="7" t="s">
        <v>11</v>
      </c>
      <c r="D41" s="6" t="str">
        <f>"张艳"</f>
        <v>张艳</v>
      </c>
    </row>
    <row r="42" customHeight="1" spans="1:4">
      <c r="A42" s="5">
        <v>40</v>
      </c>
      <c r="B42" s="6" t="str">
        <f>"431720220806161650232333"</f>
        <v>431720220806161650232333</v>
      </c>
      <c r="C42" s="7" t="s">
        <v>11</v>
      </c>
      <c r="D42" s="6" t="str">
        <f>"林木方"</f>
        <v>林木方</v>
      </c>
    </row>
    <row r="43" customHeight="1" spans="1:4">
      <c r="A43" s="5">
        <v>41</v>
      </c>
      <c r="B43" s="6" t="str">
        <f>"431720220810113547239956"</f>
        <v>431720220810113547239956</v>
      </c>
      <c r="C43" s="7" t="s">
        <v>11</v>
      </c>
      <c r="D43" s="6" t="str">
        <f>"许玲"</f>
        <v>许玲</v>
      </c>
    </row>
    <row r="44" customHeight="1" spans="1:4">
      <c r="A44" s="5">
        <v>42</v>
      </c>
      <c r="B44" s="6" t="str">
        <f>"431720220808155634235791"</f>
        <v>431720220808155634235791</v>
      </c>
      <c r="C44" s="7" t="s">
        <v>12</v>
      </c>
      <c r="D44" s="6" t="str">
        <f>"陈俊明"</f>
        <v>陈俊明</v>
      </c>
    </row>
    <row r="45" customHeight="1" spans="1:4">
      <c r="A45" s="5">
        <v>43</v>
      </c>
      <c r="B45" s="6" t="str">
        <f>"431720220810082615239305"</f>
        <v>431720220810082615239305</v>
      </c>
      <c r="C45" s="7" t="s">
        <v>12</v>
      </c>
      <c r="D45" s="6" t="str">
        <f>"潘亚启"</f>
        <v>潘亚启</v>
      </c>
    </row>
    <row r="46" customHeight="1" spans="1:4">
      <c r="A46" s="5">
        <v>44</v>
      </c>
      <c r="B46" s="6" t="str">
        <f>"431720220808082904233714"</f>
        <v>431720220808082904233714</v>
      </c>
      <c r="C46" s="7" t="s">
        <v>13</v>
      </c>
      <c r="D46" s="6" t="str">
        <f>"王国仕"</f>
        <v>王国仕</v>
      </c>
    </row>
    <row r="47" customHeight="1" spans="1:4">
      <c r="A47" s="5">
        <v>45</v>
      </c>
      <c r="B47" s="6" t="str">
        <f>"431720220809111115237603"</f>
        <v>431720220809111115237603</v>
      </c>
      <c r="C47" s="7" t="s">
        <v>13</v>
      </c>
      <c r="D47" s="6" t="str">
        <f>"王艳红"</f>
        <v>王艳红</v>
      </c>
    </row>
    <row r="48" customHeight="1" spans="1:4">
      <c r="A48" s="5">
        <v>46</v>
      </c>
      <c r="B48" s="6" t="str">
        <f>"431720220807181725233492"</f>
        <v>431720220807181725233492</v>
      </c>
      <c r="C48" s="7" t="s">
        <v>14</v>
      </c>
      <c r="D48" s="6" t="str">
        <f>"黎惠瑶"</f>
        <v>黎惠瑶</v>
      </c>
    </row>
    <row r="49" customHeight="1" spans="1:4">
      <c r="A49" s="5">
        <v>47</v>
      </c>
      <c r="B49" s="6" t="str">
        <f>"431720220811090337242008"</f>
        <v>431720220811090337242008</v>
      </c>
      <c r="C49" s="7" t="s">
        <v>15</v>
      </c>
      <c r="D49" s="6" t="str">
        <f>"王玉波"</f>
        <v>王玉波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冰冰</cp:lastModifiedBy>
  <dcterms:created xsi:type="dcterms:W3CDTF">2022-10-19T09:06:01Z</dcterms:created>
  <dcterms:modified xsi:type="dcterms:W3CDTF">2022-10-19T09:10:01Z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334D39E257364AA3A2388B072B58EEC1</vt:lpwstr>
  </property>
  <property fmtid="{D5CDD505-2E9C-101B-9397-08002B2CF9AE}" pid="3" name="KSOProductBuildVer">
    <vt:lpwstr>2052-11.1.0.12598</vt:lpwstr>
  </property>
</Properties>
</file>