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位表" sheetId="1" r:id="rId1"/>
    <sheet name="参数表" sheetId="2" state="hidden" r:id="rId2"/>
  </sheets>
  <definedNames>
    <definedName name="_xlnm._FilterDatabase" localSheetId="0" hidden="1">职位表!$B$4:$X$22</definedName>
    <definedName name="_xlnm.Print_Titles" localSheetId="0">职位表!$3:$4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<sst xmlns="http://schemas.openxmlformats.org/spreadsheetml/2006/main" count="323" uniqueCount="163">
  <si>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</si>
  <si>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黔南州2024年国有企业面向社会公开招聘国有企业工作人员岗位一览表</t>
  </si>
  <si>
    <t>地区</t>
  </si>
  <si>
    <t>主管（代管）部门名称</t>
  </si>
  <si>
    <t>招聘企业名称</t>
  </si>
  <si>
    <t>企业代码</t>
  </si>
  <si>
    <t>层级
代码</t>
  </si>
  <si>
    <t>企业地址</t>
  </si>
  <si>
    <t>联系人、咨询电话及联系邮箱</t>
  </si>
  <si>
    <t>岗位代码</t>
  </si>
  <si>
    <t>招聘岗位名称</t>
  </si>
  <si>
    <t>招聘岗位类别</t>
  </si>
  <si>
    <t>岗位简介</t>
  </si>
  <si>
    <t>招聘
人数</t>
  </si>
  <si>
    <t>学历要求</t>
  </si>
  <si>
    <t>学位要求</t>
  </si>
  <si>
    <t>专业要求</t>
  </si>
  <si>
    <t>政治面貌要求</t>
  </si>
  <si>
    <t>其他报考条件</t>
  </si>
  <si>
    <t>岗位工作性质及需要说明的其他事项</t>
  </si>
  <si>
    <t>备注</t>
  </si>
  <si>
    <t>中专</t>
  </si>
  <si>
    <t>大专</t>
  </si>
  <si>
    <t>本科</t>
  </si>
  <si>
    <t>研究生</t>
  </si>
  <si>
    <t>2位地州代码</t>
  </si>
  <si>
    <t>1位考试代码</t>
  </si>
  <si>
    <t>2位县市代码</t>
  </si>
  <si>
    <t>4位企业代码</t>
  </si>
  <si>
    <t>2位岗位代码</t>
  </si>
  <si>
    <t>州直</t>
  </si>
  <si>
    <t>黔南州国有资产监督管理局</t>
  </si>
  <si>
    <t>贵州好花红国有资本运营有限公司</t>
  </si>
  <si>
    <t>02州级</t>
  </si>
  <si>
    <t>都匀市沙包堡街道桃溪园龙山大道桥头旁</t>
  </si>
  <si>
    <t>李邦华
0854-4911622； 734595240@qq.com</t>
  </si>
  <si>
    <t>法务人员</t>
  </si>
  <si>
    <t>管理岗位</t>
  </si>
  <si>
    <t>负责公司法务相关工作。</t>
  </si>
  <si>
    <t>本科及以上</t>
  </si>
  <si>
    <t>学士及以上</t>
  </si>
  <si>
    <t>法学</t>
  </si>
  <si>
    <t>法学
（学科门类）</t>
  </si>
  <si>
    <t>符合下列条件之一即可：
1、985、211高校普通高等教育本科毕业；
2、普通高等教育研究生毕业；
3、通过国家统一法律职业资格考试（A证）。</t>
  </si>
  <si>
    <t>建议熟悉法律知识或有从业经验者报考。</t>
  </si>
  <si>
    <t>黔南州交通设计院有限责任公司</t>
  </si>
  <si>
    <t>都匀市沙包堡街道水岸绿洲小区旁</t>
  </si>
  <si>
    <t>注册岩土工程师（公路工程）</t>
  </si>
  <si>
    <t>专业技术岗位</t>
  </si>
  <si>
    <t>负责交通设计相关工作。</t>
  </si>
  <si>
    <t>交通工程</t>
  </si>
  <si>
    <t>持有注册岩土工程师（公路工程）资格证书（符合该岗位所需证书条件可放宽年龄限制至45周岁以下，1978年10月9日及以后出生）。</t>
  </si>
  <si>
    <t>注册咨询工程师（公路工程）</t>
  </si>
  <si>
    <t>土木工程</t>
  </si>
  <si>
    <t>黔南产业投资（集团）有限责任公司</t>
  </si>
  <si>
    <t>项目管理工作人员</t>
  </si>
  <si>
    <t>负责项目谋划，项目实施，项目运营和管理工作。</t>
  </si>
  <si>
    <t>硕士及以上</t>
  </si>
  <si>
    <t>农学
（学科门类）</t>
  </si>
  <si>
    <t>限985、211高校毕业、2年及以上本专业相关工作经历，须提供单位工作证明和相应社保缴纳证明（普通高等教育研究生毕业可放宽985、211高校限制条件要求）。</t>
  </si>
  <si>
    <t>建议熟悉项目管理流程或有农业、林业、畜牧业相关工作经验者报考。</t>
  </si>
  <si>
    <t>市场运营管理工作人员</t>
  </si>
  <si>
    <t>负责市场营销，品牌打造及运营管理工作。</t>
  </si>
  <si>
    <t>工商管理（一级学科）、农林经济管理（一级学科）</t>
  </si>
  <si>
    <t>建议熟悉市场营销、项目运营管理、资产管理等基础知识或有从业经验者报考。</t>
  </si>
  <si>
    <t>贵州黔盛实业集团有限责任公司</t>
  </si>
  <si>
    <t>黔南水利水电勘测设计研究院有限公司</t>
  </si>
  <si>
    <t>都匀市银河路10号银湖星城7栋16-18层</t>
  </si>
  <si>
    <t>吴菊丽
15117811627；  120451667@qq.com</t>
  </si>
  <si>
    <t>工程设计</t>
  </si>
  <si>
    <t>主要从事生态水利工程水工建筑物结构设计及相关计算，根据规程、项目要求编制水利项目规划、设计报告及预算等技术性工作。</t>
  </si>
  <si>
    <t>水利水电工程</t>
  </si>
  <si>
    <t>毕业院校须为985或211工程院校</t>
  </si>
  <si>
    <t>本岗位技术性和综合性较强，需具备扎实的专业基础知识和技能并善于学习新知识；掌握常用办公软件、制图软件；有良好的团队协作能力，具有较强的责任心、纪律性和积极性；踏实、勤奋，能适应出差等工作要求。</t>
  </si>
  <si>
    <t>农业水利工程</t>
  </si>
  <si>
    <t>都匀市</t>
  </si>
  <si>
    <t>都匀市国有资本经营管理有限公司</t>
  </si>
  <si>
    <t>贵州弘能科建建设有限公司</t>
  </si>
  <si>
    <t>03县市</t>
  </si>
  <si>
    <t>都匀市沙包堡街道观澜轩红叶小区D区5＃-6＃号楼一层</t>
  </si>
  <si>
    <t>郁辉
13985798088；
2720566814@qq.com</t>
  </si>
  <si>
    <t>施工员</t>
  </si>
  <si>
    <t>负责施工项目现场管理工作</t>
  </si>
  <si>
    <t>专科及以上</t>
  </si>
  <si>
    <t>建筑工程技术</t>
  </si>
  <si>
    <t>身体健康、吃苦耐劳、服从安排、能接受驻村及偏远地区工作</t>
  </si>
  <si>
    <t>预算员</t>
  </si>
  <si>
    <t>负责编制工程概预算相关工作</t>
  </si>
  <si>
    <t>工程造价</t>
  </si>
  <si>
    <t>材料员</t>
  </si>
  <si>
    <t>负责材料、设备进场后的接收、发放、储存管理，编制材料、设备配置计划等相关工作</t>
  </si>
  <si>
    <t>物流管理</t>
  </si>
  <si>
    <t>都匀市匀创文化传媒有限公司</t>
  </si>
  <si>
    <t>都匀市沙包堡办事处观澜轩红叶小区D区5#-6#号楼</t>
  </si>
  <si>
    <t>市场销售</t>
  </si>
  <si>
    <t>负责市场销售维护管理。</t>
  </si>
  <si>
    <t>金融学</t>
  </si>
  <si>
    <t>中共
党员</t>
  </si>
  <si>
    <t>具有经济师资格及市场销售相关工作经验优先</t>
  </si>
  <si>
    <t>都匀市沙包堡办事处观澜轩红叶小区D区5#-7#号楼</t>
  </si>
  <si>
    <t>项目管理</t>
  </si>
  <si>
    <t>负责项目运营管理。</t>
  </si>
  <si>
    <t>建筑工程管理</t>
  </si>
  <si>
    <t>行政管理</t>
  </si>
  <si>
    <t>具有传媒公司项目管理方面工作经验者优先</t>
  </si>
  <si>
    <t>龙里县</t>
  </si>
  <si>
    <t>龙里县财政局</t>
  </si>
  <si>
    <t>贵州兴园工业发展有限公司</t>
  </si>
  <si>
    <t>龙里县冠山街道中小企业服务中心</t>
  </si>
  <si>
    <t>曾娜
16685742687；
xygsrlzyb2022@163.com</t>
  </si>
  <si>
    <t>审计风控部审计管理岗工作员</t>
  </si>
  <si>
    <t>负责开展公司各类内部常规及专项审计等工作。</t>
  </si>
  <si>
    <t>会计学，审计学</t>
  </si>
  <si>
    <t>具有3年及以上会计、审计工作经验</t>
  </si>
  <si>
    <t>持有中级审计师、中级会计师者优先</t>
  </si>
  <si>
    <t>三都县</t>
  </si>
  <si>
    <t>贵州省珠江源实业集团有限责任公司</t>
  </si>
  <si>
    <t>三都水族自治县三合街道商贸路</t>
  </si>
  <si>
    <t>陈蒙祥
15999198956；
gzszjyjtrlzyb@126.com</t>
  </si>
  <si>
    <t>风控法务部
工作人员</t>
  </si>
  <si>
    <t>负责公司法务和投资风险控制相关工作</t>
  </si>
  <si>
    <t>法学，信用风险管理与法律防控</t>
  </si>
  <si>
    <t>民商法学，经济法学，诉讼法学</t>
  </si>
  <si>
    <t>有从事公司法务、投资风险控制相关工作经验优先。</t>
  </si>
  <si>
    <t>资产运营管理部
工作人员</t>
  </si>
  <si>
    <t>负责建立健全公司产权管理和资产管理体系及日常巡查管理工作</t>
  </si>
  <si>
    <t>经济学，资产评估，工商管理</t>
  </si>
  <si>
    <t>人力资源部
工作人员</t>
  </si>
  <si>
    <t>负责公司人力资源部日常工作</t>
  </si>
  <si>
    <t>人力资源管理，劳动关系，劳动与社会保障</t>
  </si>
  <si>
    <t>1、具有人力资源管理相关理论知识；
2、具有1年以上人力资源管理工作经验优先。</t>
  </si>
  <si>
    <t>贵州水族文化旅游产业投资开发有限责任公司</t>
  </si>
  <si>
    <t>三都水族自治县凤羽街道福丰假日酒店</t>
  </si>
  <si>
    <t>行政部
工作人员</t>
  </si>
  <si>
    <t>负责公司公文撰写工作；对接协调上级主管部门及相关单位开展工作，负责办公室日常工作</t>
  </si>
  <si>
    <t>行政管理，国际经济与贸易，人力资源管理</t>
  </si>
  <si>
    <t>三都县珠江源运输服务有限公司</t>
  </si>
  <si>
    <t>三都水族自治县凤羽街道万户水寨景区大门</t>
  </si>
  <si>
    <t>综合科
工作人员</t>
  </si>
  <si>
    <t>汉语言文学，工商管理类</t>
  </si>
  <si>
    <t>1、持有C1及以上驾驶证；
2、有1年及以上办公室工作经验。</t>
  </si>
  <si>
    <t>考试类别</t>
  </si>
  <si>
    <t>分类考试</t>
  </si>
  <si>
    <t>综合管理类_A类</t>
  </si>
  <si>
    <t>社会科学专技类_B类</t>
  </si>
  <si>
    <t>自然科学专技类_C类</t>
  </si>
  <si>
    <t>中小学教师类_D类</t>
  </si>
  <si>
    <t>医疗卫生类_E类</t>
  </si>
  <si>
    <t>公共科目考试</t>
  </si>
  <si>
    <t>无</t>
  </si>
  <si>
    <t>综合管理类岗位</t>
  </si>
  <si>
    <t>社会科学专技类岗位</t>
  </si>
  <si>
    <t>自然科学专技类岗位</t>
  </si>
  <si>
    <t>中学教师类岗位</t>
  </si>
  <si>
    <t>中医临床岗位</t>
  </si>
  <si>
    <t>小学教师类岗位</t>
  </si>
  <si>
    <t>西医临床岗位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</si>
  <si>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</si>
  <si>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</si>
  <si>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</si>
  <si>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</si>
  <si>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</si>
  <si>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博士及以上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</si>
</sst>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10"/>
      <color rgb="FFFF0000"/>
      <name val="仿宋_GB2312"/>
      <charset val="134"/>
    </font>
    <font>
      <sz val="9"/>
      <color indexed="8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 tint="0.05"/>
      <name val="宋体"/>
      <charset val="134"/>
    </font>
    <font>
      <sz val="11"/>
      <color indexed="8"/>
      <name val="仿宋_GB2312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9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0 3 2 2" xfId="5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2"/>
  <sheetViews>
    <sheetView tabSelected="1" zoomScale="85" zoomScaleNormal="85" workbookViewId="0">
      <pane ySplit="4" topLeftCell="A5" activePane="bottomLeft" state="frozenSplit"/>
      <selection/>
      <selection pane="bottomLeft" activeCell="R6" sqref="R6"/>
    </sheetView>
  </sheetViews>
  <sheetFormatPr defaultColWidth="9" defaultRowHeight="13.5"/>
  <cols>
    <col min="1" max="1" width="5.88333333333333" customWidth="1"/>
    <col min="2" max="2" width="6.9" style="7" customWidth="1"/>
    <col min="3" max="3" width="14" customWidth="1"/>
    <col min="4" max="4" width="13.875" customWidth="1"/>
    <col min="5" max="5" width="5.65" customWidth="1"/>
    <col min="6" max="6" width="6.85" customWidth="1"/>
    <col min="7" max="7" width="13" customWidth="1"/>
    <col min="8" max="8" width="13.5" customWidth="1"/>
    <col min="9" max="9" width="10.75" customWidth="1"/>
    <col min="10" max="10" width="12.25" customWidth="1"/>
    <col min="11" max="11" width="12.125" customWidth="1"/>
    <col min="12" max="12" width="17.6333333333333" style="1" customWidth="1"/>
    <col min="13" max="13" width="5.875" style="7" customWidth="1"/>
    <col min="14" max="14" width="9.375" customWidth="1"/>
    <col min="15" max="15" width="9.5" customWidth="1"/>
    <col min="16" max="16" width="6.625" customWidth="1"/>
    <col min="17" max="17" width="9.125" customWidth="1"/>
    <col min="18" max="18" width="9.75" style="7" customWidth="1"/>
    <col min="19" max="19" width="9.125" style="7" customWidth="1"/>
    <col min="20" max="20" width="6.38333333333333" customWidth="1"/>
    <col min="21" max="21" width="34.6333333333333" style="1" customWidth="1"/>
    <col min="22" max="22" width="17.375" customWidth="1"/>
    <col min="23" max="23" width="8.88333333333333" customWidth="1"/>
    <col min="24" max="24" width="9" style="7"/>
    <col min="25" max="29" width="9" style="8" hidden="1" customWidth="1"/>
    <col min="30" max="30" width="12.05" style="8" hidden="1" customWidth="1"/>
    <col min="31" max="31" width="9" style="7"/>
  </cols>
  <sheetData>
    <row r="1" ht="19" customHeight="1" spans="1:23">
      <c r="A1" s="9" t="s">
        <v>0</v>
      </c>
      <c r="B1" s="9"/>
      <c r="C1" s="10" t="s">
        <v>1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5"/>
      <c r="V1" s="11"/>
      <c r="W1" s="11"/>
    </row>
    <row r="2" ht="24" customHeight="1" spans="2:23"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25"/>
      <c r="V2" s="11"/>
      <c r="W2" s="11"/>
    </row>
    <row r="3" s="3" customFormat="1" ht="33.95" customHeight="1" spans="1:31">
      <c r="A3" s="13" t="s">
        <v>2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21" t="s">
        <v>13</v>
      </c>
      <c r="N3" s="13" t="s">
        <v>14</v>
      </c>
      <c r="O3" s="13" t="s">
        <v>15</v>
      </c>
      <c r="P3" s="13" t="s">
        <v>16</v>
      </c>
      <c r="Q3" s="13"/>
      <c r="R3" s="13"/>
      <c r="S3" s="13"/>
      <c r="T3" s="13" t="s">
        <v>17</v>
      </c>
      <c r="U3" s="13" t="s">
        <v>18</v>
      </c>
      <c r="V3" s="13" t="s">
        <v>19</v>
      </c>
      <c r="W3" s="13" t="s">
        <v>20</v>
      </c>
      <c r="X3" s="26"/>
      <c r="Y3" s="26"/>
      <c r="Z3" s="26"/>
      <c r="AA3" s="26"/>
      <c r="AB3" s="26"/>
      <c r="AC3" s="26"/>
      <c r="AD3" s="26"/>
      <c r="AE3" s="26"/>
    </row>
    <row r="4" s="3" customFormat="1" ht="33.95" customHeight="1" spans="1:3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21"/>
      <c r="N4" s="13"/>
      <c r="O4" s="13"/>
      <c r="P4" s="13" t="s">
        <v>21</v>
      </c>
      <c r="Q4" s="13" t="s">
        <v>22</v>
      </c>
      <c r="R4" s="13" t="s">
        <v>23</v>
      </c>
      <c r="S4" s="13" t="s">
        <v>24</v>
      </c>
      <c r="T4" s="13"/>
      <c r="U4" s="13"/>
      <c r="V4" s="13"/>
      <c r="W4" s="13"/>
      <c r="X4" s="26"/>
      <c r="Y4" s="26" t="s">
        <v>25</v>
      </c>
      <c r="Z4" s="26" t="s">
        <v>26</v>
      </c>
      <c r="AA4" s="26" t="s">
        <v>27</v>
      </c>
      <c r="AB4" s="26" t="s">
        <v>28</v>
      </c>
      <c r="AC4" s="26" t="s">
        <v>29</v>
      </c>
      <c r="AD4" s="26" t="s">
        <v>9</v>
      </c>
      <c r="AE4" s="26"/>
    </row>
    <row r="5" s="4" customFormat="1" ht="72" customHeight="1" spans="1:31">
      <c r="A5" s="14">
        <v>1</v>
      </c>
      <c r="B5" s="14" t="s">
        <v>30</v>
      </c>
      <c r="C5" s="15" t="s">
        <v>31</v>
      </c>
      <c r="D5" s="16" t="s">
        <v>32</v>
      </c>
      <c r="E5" s="16">
        <f>AB5</f>
        <v>1001</v>
      </c>
      <c r="F5" s="14" t="s">
        <v>33</v>
      </c>
      <c r="G5" s="17" t="s">
        <v>34</v>
      </c>
      <c r="H5" s="15" t="s">
        <v>35</v>
      </c>
      <c r="I5" s="22" t="str">
        <f>AD5</f>
        <v>27301100101</v>
      </c>
      <c r="J5" s="15" t="s">
        <v>36</v>
      </c>
      <c r="K5" s="15" t="s">
        <v>37</v>
      </c>
      <c r="L5" s="23" t="s">
        <v>38</v>
      </c>
      <c r="M5" s="15">
        <v>1</v>
      </c>
      <c r="N5" s="15" t="s">
        <v>39</v>
      </c>
      <c r="O5" s="15" t="s">
        <v>40</v>
      </c>
      <c r="P5" s="15"/>
      <c r="Q5" s="15"/>
      <c r="R5" s="15" t="s">
        <v>41</v>
      </c>
      <c r="S5" s="15" t="s">
        <v>42</v>
      </c>
      <c r="T5" s="15"/>
      <c r="U5" s="23" t="s">
        <v>43</v>
      </c>
      <c r="V5" s="23" t="s">
        <v>44</v>
      </c>
      <c r="W5" s="15"/>
      <c r="X5" s="5"/>
      <c r="Y5" s="33">
        <v>27</v>
      </c>
      <c r="Z5" s="33">
        <v>3</v>
      </c>
      <c r="AA5" s="33" t="str">
        <f>_xlfn.IFS(B5="州直","01",B5="都匀市","02",B5="福泉市","03",B5="瓮安县","04",B5="贵定县","05",B5="龙里县","06",B5="惠水县","07",B5="长顺县","08",B5="独山县","09",B5="三都县","10",B5="荔波县","11",B5="平塘县","12",B5="罗甸县","13")</f>
        <v>01</v>
      </c>
      <c r="AB5" s="33">
        <v>1001</v>
      </c>
      <c r="AC5" s="33" t="str">
        <f>TEXT(COUNTIF($D$5:D5,D5),"00")</f>
        <v>01</v>
      </c>
      <c r="AD5" s="33" t="str">
        <f>CONCATENATE(Y5,Z5,AA5,AB5,AC5)</f>
        <v>27301100101</v>
      </c>
      <c r="AE5" s="5"/>
    </row>
    <row r="6" s="4" customFormat="1" ht="72" customHeight="1" spans="1:31">
      <c r="A6" s="14">
        <v>2</v>
      </c>
      <c r="B6" s="14" t="s">
        <v>30</v>
      </c>
      <c r="C6" s="16" t="s">
        <v>32</v>
      </c>
      <c r="D6" s="15" t="s">
        <v>45</v>
      </c>
      <c r="E6" s="16">
        <f t="shared" ref="E6:E22" si="0">AB6</f>
        <v>1002</v>
      </c>
      <c r="F6" s="15" t="s">
        <v>33</v>
      </c>
      <c r="G6" s="17" t="s">
        <v>46</v>
      </c>
      <c r="H6" s="15" t="s">
        <v>35</v>
      </c>
      <c r="I6" s="22" t="str">
        <f t="shared" ref="I6:I22" si="1">AD6</f>
        <v>27301100201</v>
      </c>
      <c r="J6" s="15" t="s">
        <v>47</v>
      </c>
      <c r="K6" s="15" t="s">
        <v>48</v>
      </c>
      <c r="L6" s="23" t="s">
        <v>49</v>
      </c>
      <c r="M6" s="15">
        <v>1</v>
      </c>
      <c r="N6" s="15" t="s">
        <v>39</v>
      </c>
      <c r="O6" s="15" t="s">
        <v>40</v>
      </c>
      <c r="P6" s="15"/>
      <c r="Q6" s="15"/>
      <c r="R6" s="16" t="s">
        <v>50</v>
      </c>
      <c r="S6" s="15"/>
      <c r="T6" s="15"/>
      <c r="U6" s="23" t="s">
        <v>51</v>
      </c>
      <c r="V6" s="23"/>
      <c r="W6" s="15"/>
      <c r="X6" s="5"/>
      <c r="Y6" s="33">
        <v>27</v>
      </c>
      <c r="Z6" s="33">
        <v>3</v>
      </c>
      <c r="AA6" s="33" t="str">
        <f t="shared" ref="AA6:AA22" si="2">_xlfn.IFS(B6="州直","01",B6="都匀市","02",B6="福泉市","03",B6="瓮安县","04",B6="贵定县","05",B6="龙里县","06",B6="惠水县","07",B6="长顺县","08",B6="独山县","09",B6="三都县","10",B6="荔波县","11",B6="平塘县","12",B6="罗甸县","13")</f>
        <v>01</v>
      </c>
      <c r="AB6" s="33">
        <f>IF(D6=D5,AB5+0,AB5+1)</f>
        <v>1002</v>
      </c>
      <c r="AC6" s="33" t="str">
        <f>TEXT(COUNTIF($D$5:D6,D6),"00")</f>
        <v>01</v>
      </c>
      <c r="AD6" s="33" t="str">
        <f t="shared" ref="AD6:AD22" si="3">CONCATENATE(Y6,Z6,AA6,AB6,AC6)</f>
        <v>27301100201</v>
      </c>
      <c r="AE6" s="5"/>
    </row>
    <row r="7" s="4" customFormat="1" ht="80.25" customHeight="1" spans="1:31">
      <c r="A7" s="14">
        <v>3</v>
      </c>
      <c r="B7" s="14" t="s">
        <v>30</v>
      </c>
      <c r="C7" s="15" t="s">
        <v>32</v>
      </c>
      <c r="D7" s="15" t="s">
        <v>45</v>
      </c>
      <c r="E7" s="16">
        <f t="shared" si="0"/>
        <v>1002</v>
      </c>
      <c r="F7" s="15" t="s">
        <v>33</v>
      </c>
      <c r="G7" s="17" t="s">
        <v>46</v>
      </c>
      <c r="H7" s="15" t="s">
        <v>35</v>
      </c>
      <c r="I7" s="22" t="str">
        <f t="shared" si="1"/>
        <v>27301100202</v>
      </c>
      <c r="J7" s="15" t="s">
        <v>52</v>
      </c>
      <c r="K7" s="15" t="s">
        <v>48</v>
      </c>
      <c r="L7" s="23" t="s">
        <v>49</v>
      </c>
      <c r="M7" s="15">
        <v>1</v>
      </c>
      <c r="N7" s="15" t="s">
        <v>39</v>
      </c>
      <c r="O7" s="15" t="s">
        <v>40</v>
      </c>
      <c r="P7" s="15"/>
      <c r="Q7" s="15"/>
      <c r="R7" s="16" t="s">
        <v>53</v>
      </c>
      <c r="S7" s="15"/>
      <c r="T7" s="15"/>
      <c r="U7" s="23" t="s">
        <v>51</v>
      </c>
      <c r="V7" s="23"/>
      <c r="W7" s="15"/>
      <c r="X7" s="5"/>
      <c r="Y7" s="33">
        <v>27</v>
      </c>
      <c r="Z7" s="33">
        <v>3</v>
      </c>
      <c r="AA7" s="33" t="str">
        <f t="shared" si="2"/>
        <v>01</v>
      </c>
      <c r="AB7" s="33">
        <f t="shared" ref="AB7:AB22" si="4">IF(D7=D6,AB6+0,AB6+1)</f>
        <v>1002</v>
      </c>
      <c r="AC7" s="33" t="str">
        <f>TEXT(COUNTIF($D$5:D7,D7),"00")</f>
        <v>02</v>
      </c>
      <c r="AD7" s="33" t="str">
        <f t="shared" si="3"/>
        <v>27301100202</v>
      </c>
      <c r="AE7" s="5"/>
    </row>
    <row r="8" s="4" customFormat="1" ht="114" customHeight="1" spans="1:31">
      <c r="A8" s="14">
        <v>4</v>
      </c>
      <c r="B8" s="14" t="s">
        <v>30</v>
      </c>
      <c r="C8" s="15" t="s">
        <v>32</v>
      </c>
      <c r="D8" s="15" t="s">
        <v>54</v>
      </c>
      <c r="E8" s="16">
        <f t="shared" si="0"/>
        <v>1003</v>
      </c>
      <c r="F8" s="15" t="s">
        <v>33</v>
      </c>
      <c r="G8" s="17" t="s">
        <v>34</v>
      </c>
      <c r="H8" s="15" t="s">
        <v>35</v>
      </c>
      <c r="I8" s="22" t="str">
        <f t="shared" si="1"/>
        <v>27301100301</v>
      </c>
      <c r="J8" s="15" t="s">
        <v>55</v>
      </c>
      <c r="K8" s="15" t="s">
        <v>48</v>
      </c>
      <c r="L8" s="23" t="s">
        <v>56</v>
      </c>
      <c r="M8" s="15">
        <v>1</v>
      </c>
      <c r="N8" s="15" t="s">
        <v>24</v>
      </c>
      <c r="O8" s="15" t="s">
        <v>57</v>
      </c>
      <c r="P8" s="15"/>
      <c r="Q8" s="15"/>
      <c r="R8" s="15"/>
      <c r="S8" s="15" t="s">
        <v>58</v>
      </c>
      <c r="T8" s="15"/>
      <c r="U8" s="23" t="s">
        <v>59</v>
      </c>
      <c r="V8" s="23" t="s">
        <v>60</v>
      </c>
      <c r="W8" s="15"/>
      <c r="X8" s="5"/>
      <c r="Y8" s="33">
        <v>27</v>
      </c>
      <c r="Z8" s="33">
        <v>3</v>
      </c>
      <c r="AA8" s="33" t="str">
        <f t="shared" si="2"/>
        <v>01</v>
      </c>
      <c r="AB8" s="33">
        <f t="shared" si="4"/>
        <v>1003</v>
      </c>
      <c r="AC8" s="33" t="str">
        <f>TEXT(COUNTIF($D$5:D8,D8),"00")</f>
        <v>01</v>
      </c>
      <c r="AD8" s="33" t="str">
        <f t="shared" si="3"/>
        <v>27301100301</v>
      </c>
      <c r="AE8" s="5"/>
    </row>
    <row r="9" s="4" customFormat="1" ht="96" customHeight="1" spans="1:31">
      <c r="A9" s="14">
        <v>5</v>
      </c>
      <c r="B9" s="14" t="s">
        <v>30</v>
      </c>
      <c r="C9" s="15" t="s">
        <v>32</v>
      </c>
      <c r="D9" s="15" t="s">
        <v>54</v>
      </c>
      <c r="E9" s="16">
        <f t="shared" si="0"/>
        <v>1003</v>
      </c>
      <c r="F9" s="15" t="s">
        <v>33</v>
      </c>
      <c r="G9" s="17" t="s">
        <v>34</v>
      </c>
      <c r="H9" s="15" t="s">
        <v>35</v>
      </c>
      <c r="I9" s="22" t="str">
        <f t="shared" si="1"/>
        <v>27301100302</v>
      </c>
      <c r="J9" s="15" t="s">
        <v>61</v>
      </c>
      <c r="K9" s="15" t="s">
        <v>37</v>
      </c>
      <c r="L9" s="23" t="s">
        <v>62</v>
      </c>
      <c r="M9" s="15">
        <v>1</v>
      </c>
      <c r="N9" s="15" t="s">
        <v>24</v>
      </c>
      <c r="O9" s="15" t="s">
        <v>57</v>
      </c>
      <c r="P9" s="15"/>
      <c r="Q9" s="15"/>
      <c r="R9" s="15"/>
      <c r="S9" s="15" t="s">
        <v>63</v>
      </c>
      <c r="T9" s="15"/>
      <c r="U9" s="23" t="s">
        <v>59</v>
      </c>
      <c r="V9" s="23" t="s">
        <v>64</v>
      </c>
      <c r="W9" s="15"/>
      <c r="X9" s="5"/>
      <c r="Y9" s="33">
        <v>27</v>
      </c>
      <c r="Z9" s="33">
        <v>3</v>
      </c>
      <c r="AA9" s="33" t="str">
        <f t="shared" si="2"/>
        <v>01</v>
      </c>
      <c r="AB9" s="33">
        <f t="shared" si="4"/>
        <v>1003</v>
      </c>
      <c r="AC9" s="33" t="str">
        <f>TEXT(COUNTIF($D$5:D9,D9),"00")</f>
        <v>02</v>
      </c>
      <c r="AD9" s="33" t="str">
        <f t="shared" si="3"/>
        <v>27301100302</v>
      </c>
      <c r="AE9" s="5"/>
    </row>
    <row r="10" s="5" customFormat="1" ht="160.5" customHeight="1" spans="1:30">
      <c r="A10" s="14">
        <v>6</v>
      </c>
      <c r="B10" s="14" t="s">
        <v>30</v>
      </c>
      <c r="C10" s="15" t="s">
        <v>65</v>
      </c>
      <c r="D10" s="15" t="s">
        <v>66</v>
      </c>
      <c r="E10" s="16">
        <f t="shared" si="0"/>
        <v>1004</v>
      </c>
      <c r="F10" s="14" t="s">
        <v>33</v>
      </c>
      <c r="G10" s="15" t="s">
        <v>67</v>
      </c>
      <c r="H10" s="15" t="s">
        <v>68</v>
      </c>
      <c r="I10" s="22" t="str">
        <f t="shared" si="1"/>
        <v>27301100401</v>
      </c>
      <c r="J10" s="15" t="s">
        <v>69</v>
      </c>
      <c r="K10" s="15" t="s">
        <v>48</v>
      </c>
      <c r="L10" s="15" t="s">
        <v>70</v>
      </c>
      <c r="M10" s="15">
        <v>3</v>
      </c>
      <c r="N10" s="15" t="s">
        <v>39</v>
      </c>
      <c r="O10" s="15" t="s">
        <v>40</v>
      </c>
      <c r="P10" s="15"/>
      <c r="Q10" s="15"/>
      <c r="R10" s="15" t="s">
        <v>71</v>
      </c>
      <c r="S10" s="15"/>
      <c r="T10" s="15"/>
      <c r="U10" s="23" t="s">
        <v>72</v>
      </c>
      <c r="V10" s="15" t="s">
        <v>73</v>
      </c>
      <c r="W10" s="15"/>
      <c r="X10" s="27"/>
      <c r="Y10" s="33">
        <v>27</v>
      </c>
      <c r="Z10" s="33">
        <v>3</v>
      </c>
      <c r="AA10" s="33" t="str">
        <f t="shared" si="2"/>
        <v>01</v>
      </c>
      <c r="AB10" s="33">
        <f t="shared" si="4"/>
        <v>1004</v>
      </c>
      <c r="AC10" s="33" t="str">
        <f>TEXT(COUNTIF($D$5:D10,D10),"00")</f>
        <v>01</v>
      </c>
      <c r="AD10" s="33" t="str">
        <f t="shared" si="3"/>
        <v>27301100401</v>
      </c>
    </row>
    <row r="11" s="5" customFormat="1" ht="158.25" customHeight="1" spans="1:30">
      <c r="A11" s="14">
        <v>7</v>
      </c>
      <c r="B11" s="14" t="s">
        <v>30</v>
      </c>
      <c r="C11" s="15" t="s">
        <v>65</v>
      </c>
      <c r="D11" s="15" t="s">
        <v>66</v>
      </c>
      <c r="E11" s="16">
        <f t="shared" si="0"/>
        <v>1004</v>
      </c>
      <c r="F11" s="14" t="s">
        <v>33</v>
      </c>
      <c r="G11" s="15" t="s">
        <v>67</v>
      </c>
      <c r="H11" s="15" t="s">
        <v>68</v>
      </c>
      <c r="I11" s="22" t="str">
        <f t="shared" si="1"/>
        <v>27301100402</v>
      </c>
      <c r="J11" s="15" t="s">
        <v>69</v>
      </c>
      <c r="K11" s="15" t="s">
        <v>48</v>
      </c>
      <c r="L11" s="15" t="s">
        <v>70</v>
      </c>
      <c r="M11" s="15">
        <v>2</v>
      </c>
      <c r="N11" s="15" t="s">
        <v>39</v>
      </c>
      <c r="O11" s="15" t="s">
        <v>40</v>
      </c>
      <c r="P11" s="15"/>
      <c r="Q11" s="15"/>
      <c r="R11" s="15" t="s">
        <v>74</v>
      </c>
      <c r="S11" s="15"/>
      <c r="T11" s="15"/>
      <c r="U11" s="23" t="s">
        <v>72</v>
      </c>
      <c r="V11" s="15" t="s">
        <v>73</v>
      </c>
      <c r="W11" s="15"/>
      <c r="X11" s="27"/>
      <c r="Y11" s="33">
        <v>27</v>
      </c>
      <c r="Z11" s="33">
        <v>3</v>
      </c>
      <c r="AA11" s="33" t="str">
        <f t="shared" si="2"/>
        <v>01</v>
      </c>
      <c r="AB11" s="33">
        <f t="shared" si="4"/>
        <v>1004</v>
      </c>
      <c r="AC11" s="33" t="str">
        <f>TEXT(COUNTIF($D$5:D11,D11),"00")</f>
        <v>02</v>
      </c>
      <c r="AD11" s="33" t="str">
        <f t="shared" si="3"/>
        <v>27301100402</v>
      </c>
    </row>
    <row r="12" s="5" customFormat="1" ht="101.1" customHeight="1" spans="1:30">
      <c r="A12" s="14">
        <v>8</v>
      </c>
      <c r="B12" s="14" t="s">
        <v>75</v>
      </c>
      <c r="C12" s="15" t="s">
        <v>76</v>
      </c>
      <c r="D12" s="15" t="s">
        <v>77</v>
      </c>
      <c r="E12" s="16">
        <f t="shared" si="0"/>
        <v>1005</v>
      </c>
      <c r="F12" s="14" t="s">
        <v>78</v>
      </c>
      <c r="G12" s="15" t="s">
        <v>79</v>
      </c>
      <c r="H12" s="15" t="s">
        <v>80</v>
      </c>
      <c r="I12" s="22" t="str">
        <f t="shared" si="1"/>
        <v>27302100501</v>
      </c>
      <c r="J12" s="15" t="s">
        <v>81</v>
      </c>
      <c r="K12" s="15" t="s">
        <v>48</v>
      </c>
      <c r="L12" s="15" t="s">
        <v>82</v>
      </c>
      <c r="M12" s="15">
        <v>1</v>
      </c>
      <c r="N12" s="15" t="s">
        <v>83</v>
      </c>
      <c r="O12" s="15"/>
      <c r="P12" s="15"/>
      <c r="Q12" s="15" t="s">
        <v>84</v>
      </c>
      <c r="R12" s="15" t="s">
        <v>53</v>
      </c>
      <c r="S12" s="28"/>
      <c r="T12" s="15"/>
      <c r="U12" s="23" t="s">
        <v>85</v>
      </c>
      <c r="V12" s="15"/>
      <c r="W12" s="15"/>
      <c r="X12" s="27"/>
      <c r="Y12" s="33">
        <v>27</v>
      </c>
      <c r="Z12" s="33">
        <v>3</v>
      </c>
      <c r="AA12" s="33" t="str">
        <f t="shared" si="2"/>
        <v>02</v>
      </c>
      <c r="AB12" s="33">
        <f t="shared" si="4"/>
        <v>1005</v>
      </c>
      <c r="AC12" s="33" t="str">
        <f>TEXT(COUNTIF($D$5:D12,D12),"00")</f>
        <v>01</v>
      </c>
      <c r="AD12" s="33" t="str">
        <f t="shared" si="3"/>
        <v>27302100501</v>
      </c>
    </row>
    <row r="13" s="5" customFormat="1" ht="101.1" customHeight="1" spans="1:30">
      <c r="A13" s="14">
        <v>9</v>
      </c>
      <c r="B13" s="14" t="s">
        <v>75</v>
      </c>
      <c r="C13" s="15" t="s">
        <v>76</v>
      </c>
      <c r="D13" s="15" t="s">
        <v>77</v>
      </c>
      <c r="E13" s="16">
        <f t="shared" si="0"/>
        <v>1005</v>
      </c>
      <c r="F13" s="14" t="s">
        <v>78</v>
      </c>
      <c r="G13" s="15" t="s">
        <v>79</v>
      </c>
      <c r="H13" s="15" t="s">
        <v>80</v>
      </c>
      <c r="I13" s="22" t="str">
        <f t="shared" si="1"/>
        <v>27302100502</v>
      </c>
      <c r="J13" s="15" t="s">
        <v>86</v>
      </c>
      <c r="K13" s="15" t="s">
        <v>48</v>
      </c>
      <c r="L13" s="15" t="s">
        <v>87</v>
      </c>
      <c r="M13" s="15">
        <v>1</v>
      </c>
      <c r="N13" s="15" t="s">
        <v>83</v>
      </c>
      <c r="O13" s="15"/>
      <c r="P13" s="15"/>
      <c r="Q13" s="16" t="s">
        <v>88</v>
      </c>
      <c r="R13" s="15" t="s">
        <v>88</v>
      </c>
      <c r="S13" s="28"/>
      <c r="T13" s="15"/>
      <c r="U13" s="23" t="s">
        <v>85</v>
      </c>
      <c r="V13" s="15"/>
      <c r="W13" s="15"/>
      <c r="X13" s="27"/>
      <c r="Y13" s="33">
        <v>27</v>
      </c>
      <c r="Z13" s="33">
        <v>3</v>
      </c>
      <c r="AA13" s="33" t="str">
        <f t="shared" si="2"/>
        <v>02</v>
      </c>
      <c r="AB13" s="33">
        <f t="shared" si="4"/>
        <v>1005</v>
      </c>
      <c r="AC13" s="33" t="str">
        <f>TEXT(COUNTIF($D$5:D13,D13),"00")</f>
        <v>02</v>
      </c>
      <c r="AD13" s="33" t="str">
        <f t="shared" si="3"/>
        <v>27302100502</v>
      </c>
    </row>
    <row r="14" s="5" customFormat="1" ht="101.1" customHeight="1" spans="1:30">
      <c r="A14" s="14">
        <v>10</v>
      </c>
      <c r="B14" s="14" t="s">
        <v>75</v>
      </c>
      <c r="C14" s="15" t="s">
        <v>76</v>
      </c>
      <c r="D14" s="15" t="s">
        <v>77</v>
      </c>
      <c r="E14" s="16">
        <f t="shared" si="0"/>
        <v>1005</v>
      </c>
      <c r="F14" s="14" t="s">
        <v>78</v>
      </c>
      <c r="G14" s="15" t="s">
        <v>79</v>
      </c>
      <c r="H14" s="15" t="s">
        <v>80</v>
      </c>
      <c r="I14" s="22" t="str">
        <f t="shared" si="1"/>
        <v>27302100503</v>
      </c>
      <c r="J14" s="15" t="s">
        <v>89</v>
      </c>
      <c r="K14" s="15" t="s">
        <v>48</v>
      </c>
      <c r="L14" s="15" t="s">
        <v>90</v>
      </c>
      <c r="M14" s="15">
        <v>1</v>
      </c>
      <c r="N14" s="15" t="s">
        <v>83</v>
      </c>
      <c r="O14" s="15"/>
      <c r="P14" s="15"/>
      <c r="Q14" s="15" t="s">
        <v>91</v>
      </c>
      <c r="R14" s="15" t="s">
        <v>91</v>
      </c>
      <c r="S14" s="28"/>
      <c r="T14" s="15"/>
      <c r="U14" s="23" t="s">
        <v>85</v>
      </c>
      <c r="V14" s="15"/>
      <c r="W14" s="15"/>
      <c r="X14" s="27"/>
      <c r="Y14" s="33">
        <v>27</v>
      </c>
      <c r="Z14" s="33">
        <v>3</v>
      </c>
      <c r="AA14" s="33" t="str">
        <f t="shared" si="2"/>
        <v>02</v>
      </c>
      <c r="AB14" s="33">
        <f t="shared" si="4"/>
        <v>1005</v>
      </c>
      <c r="AC14" s="33" t="str">
        <f>TEXT(COUNTIF($D$5:D14,D14),"00")</f>
        <v>03</v>
      </c>
      <c r="AD14" s="33" t="str">
        <f t="shared" si="3"/>
        <v>27302100503</v>
      </c>
    </row>
    <row r="15" s="5" customFormat="1" ht="101.1" customHeight="1" spans="1:30">
      <c r="A15" s="14">
        <v>11</v>
      </c>
      <c r="B15" s="14" t="s">
        <v>75</v>
      </c>
      <c r="C15" s="15" t="s">
        <v>76</v>
      </c>
      <c r="D15" s="15" t="s">
        <v>92</v>
      </c>
      <c r="E15" s="16">
        <f t="shared" si="0"/>
        <v>1006</v>
      </c>
      <c r="F15" s="14" t="s">
        <v>78</v>
      </c>
      <c r="G15" s="15" t="s">
        <v>93</v>
      </c>
      <c r="H15" s="15" t="s">
        <v>80</v>
      </c>
      <c r="I15" s="22" t="str">
        <f t="shared" si="1"/>
        <v>27302100601</v>
      </c>
      <c r="J15" s="15" t="s">
        <v>94</v>
      </c>
      <c r="K15" s="15" t="s">
        <v>37</v>
      </c>
      <c r="L15" s="15" t="s">
        <v>95</v>
      </c>
      <c r="M15" s="15">
        <v>1</v>
      </c>
      <c r="N15" s="15" t="s">
        <v>39</v>
      </c>
      <c r="O15" s="15" t="s">
        <v>40</v>
      </c>
      <c r="P15" s="15"/>
      <c r="Q15" s="15"/>
      <c r="R15" s="15" t="s">
        <v>96</v>
      </c>
      <c r="S15" s="15"/>
      <c r="T15" s="15" t="s">
        <v>97</v>
      </c>
      <c r="U15" s="23" t="s">
        <v>98</v>
      </c>
      <c r="V15" s="15"/>
      <c r="W15" s="15"/>
      <c r="X15" s="27"/>
      <c r="Y15" s="33">
        <v>27</v>
      </c>
      <c r="Z15" s="33">
        <v>3</v>
      </c>
      <c r="AA15" s="33" t="str">
        <f t="shared" si="2"/>
        <v>02</v>
      </c>
      <c r="AB15" s="33">
        <f t="shared" si="4"/>
        <v>1006</v>
      </c>
      <c r="AC15" s="33" t="str">
        <f>TEXT(COUNTIF($D$5:D15,D15),"00")</f>
        <v>01</v>
      </c>
      <c r="AD15" s="33" t="str">
        <f t="shared" si="3"/>
        <v>27302100601</v>
      </c>
    </row>
    <row r="16" s="5" customFormat="1" ht="101.1" customHeight="1" spans="1:30">
      <c r="A16" s="14">
        <v>12</v>
      </c>
      <c r="B16" s="14" t="s">
        <v>75</v>
      </c>
      <c r="C16" s="15" t="s">
        <v>76</v>
      </c>
      <c r="D16" s="15" t="s">
        <v>92</v>
      </c>
      <c r="E16" s="16">
        <f t="shared" si="0"/>
        <v>1006</v>
      </c>
      <c r="F16" s="15" t="s">
        <v>78</v>
      </c>
      <c r="G16" s="15" t="s">
        <v>99</v>
      </c>
      <c r="H16" s="15" t="s">
        <v>80</v>
      </c>
      <c r="I16" s="22" t="str">
        <f t="shared" si="1"/>
        <v>27302100602</v>
      </c>
      <c r="J16" s="15" t="s">
        <v>100</v>
      </c>
      <c r="K16" s="15" t="s">
        <v>48</v>
      </c>
      <c r="L16" s="15" t="s">
        <v>101</v>
      </c>
      <c r="M16" s="15">
        <v>1</v>
      </c>
      <c r="N16" s="15" t="s">
        <v>83</v>
      </c>
      <c r="O16" s="15"/>
      <c r="P16" s="15"/>
      <c r="Q16" s="15" t="s">
        <v>102</v>
      </c>
      <c r="R16" s="15" t="s">
        <v>103</v>
      </c>
      <c r="S16" s="15"/>
      <c r="T16" s="15"/>
      <c r="U16" s="23" t="s">
        <v>104</v>
      </c>
      <c r="V16" s="15"/>
      <c r="W16" s="15"/>
      <c r="X16" s="27"/>
      <c r="Y16" s="33">
        <v>27</v>
      </c>
      <c r="Z16" s="33">
        <v>3</v>
      </c>
      <c r="AA16" s="33" t="str">
        <f t="shared" si="2"/>
        <v>02</v>
      </c>
      <c r="AB16" s="33">
        <f t="shared" si="4"/>
        <v>1006</v>
      </c>
      <c r="AC16" s="33" t="str">
        <f>TEXT(COUNTIF($D$5:D16,D16),"00")</f>
        <v>02</v>
      </c>
      <c r="AD16" s="33" t="str">
        <f t="shared" si="3"/>
        <v>27302100602</v>
      </c>
    </row>
    <row r="17" s="4" customFormat="1" ht="65" customHeight="1" spans="1:31">
      <c r="A17" s="14">
        <v>13</v>
      </c>
      <c r="B17" s="14" t="s">
        <v>105</v>
      </c>
      <c r="C17" s="15" t="s">
        <v>106</v>
      </c>
      <c r="D17" s="15" t="s">
        <v>107</v>
      </c>
      <c r="E17" s="16">
        <f t="shared" si="0"/>
        <v>1007</v>
      </c>
      <c r="F17" s="14" t="s">
        <v>78</v>
      </c>
      <c r="G17" s="17" t="s">
        <v>108</v>
      </c>
      <c r="H17" s="15" t="s">
        <v>109</v>
      </c>
      <c r="I17" s="22" t="str">
        <f t="shared" si="1"/>
        <v>27306100701</v>
      </c>
      <c r="J17" s="15" t="s">
        <v>110</v>
      </c>
      <c r="K17" s="15" t="s">
        <v>37</v>
      </c>
      <c r="L17" s="23" t="s">
        <v>111</v>
      </c>
      <c r="M17" s="15">
        <v>1</v>
      </c>
      <c r="N17" s="15" t="s">
        <v>39</v>
      </c>
      <c r="O17" s="15" t="s">
        <v>40</v>
      </c>
      <c r="P17" s="15"/>
      <c r="Q17" s="15"/>
      <c r="R17" s="16" t="s">
        <v>112</v>
      </c>
      <c r="S17" s="16"/>
      <c r="T17" s="16"/>
      <c r="U17" s="29" t="s">
        <v>113</v>
      </c>
      <c r="V17" s="23" t="s">
        <v>114</v>
      </c>
      <c r="W17" s="15"/>
      <c r="X17" s="5"/>
      <c r="Y17" s="33">
        <v>27</v>
      </c>
      <c r="Z17" s="33">
        <v>3</v>
      </c>
      <c r="AA17" s="33" t="str">
        <f t="shared" si="2"/>
        <v>06</v>
      </c>
      <c r="AB17" s="33">
        <f t="shared" si="4"/>
        <v>1007</v>
      </c>
      <c r="AC17" s="33" t="str">
        <f>TEXT(COUNTIF($D$5:D17,D17),"00")</f>
        <v>01</v>
      </c>
      <c r="AD17" s="33" t="str">
        <f t="shared" si="3"/>
        <v>27306100701</v>
      </c>
      <c r="AE17" s="5"/>
    </row>
    <row r="18" s="6" customFormat="1" ht="80.1" customHeight="1" spans="1:31">
      <c r="A18" s="14">
        <v>14</v>
      </c>
      <c r="B18" s="14" t="s">
        <v>115</v>
      </c>
      <c r="C18" s="18" t="s">
        <v>116</v>
      </c>
      <c r="D18" s="15" t="s">
        <v>116</v>
      </c>
      <c r="E18" s="16">
        <f t="shared" si="0"/>
        <v>1008</v>
      </c>
      <c r="F18" s="14" t="s">
        <v>78</v>
      </c>
      <c r="G18" s="17" t="s">
        <v>117</v>
      </c>
      <c r="H18" s="15" t="s">
        <v>118</v>
      </c>
      <c r="I18" s="22" t="str">
        <f t="shared" si="1"/>
        <v>27310100801</v>
      </c>
      <c r="J18" s="15" t="s">
        <v>119</v>
      </c>
      <c r="K18" s="15" t="s">
        <v>37</v>
      </c>
      <c r="L18" s="22" t="s">
        <v>120</v>
      </c>
      <c r="M18" s="15">
        <v>1</v>
      </c>
      <c r="N18" s="15" t="s">
        <v>39</v>
      </c>
      <c r="O18" s="15" t="s">
        <v>40</v>
      </c>
      <c r="P18" s="15"/>
      <c r="Q18" s="15"/>
      <c r="R18" s="22" t="s">
        <v>121</v>
      </c>
      <c r="S18" s="22" t="s">
        <v>122</v>
      </c>
      <c r="T18" s="15"/>
      <c r="U18" s="24" t="s">
        <v>123</v>
      </c>
      <c r="V18" s="30"/>
      <c r="W18" s="31"/>
      <c r="X18" s="32"/>
      <c r="Y18" s="33">
        <v>27</v>
      </c>
      <c r="Z18" s="33">
        <v>3</v>
      </c>
      <c r="AA18" s="33" t="str">
        <f t="shared" si="2"/>
        <v>10</v>
      </c>
      <c r="AB18" s="33">
        <f t="shared" si="4"/>
        <v>1008</v>
      </c>
      <c r="AC18" s="33" t="str">
        <f>TEXT(COUNTIF($D$5:D18,D18),"00")</f>
        <v>01</v>
      </c>
      <c r="AD18" s="33" t="str">
        <f t="shared" si="3"/>
        <v>27310100801</v>
      </c>
      <c r="AE18" s="32"/>
    </row>
    <row r="19" s="4" customFormat="1" ht="80.1" customHeight="1" spans="1:31">
      <c r="A19" s="14">
        <v>15</v>
      </c>
      <c r="B19" s="14" t="s">
        <v>115</v>
      </c>
      <c r="C19" s="19"/>
      <c r="D19" s="15" t="s">
        <v>116</v>
      </c>
      <c r="E19" s="16">
        <f t="shared" si="0"/>
        <v>1008</v>
      </c>
      <c r="F19" s="14" t="s">
        <v>78</v>
      </c>
      <c r="G19" s="17" t="s">
        <v>117</v>
      </c>
      <c r="H19" s="15" t="s">
        <v>118</v>
      </c>
      <c r="I19" s="22" t="str">
        <f t="shared" si="1"/>
        <v>27310100802</v>
      </c>
      <c r="J19" s="22" t="s">
        <v>124</v>
      </c>
      <c r="K19" s="15" t="s">
        <v>37</v>
      </c>
      <c r="L19" s="24" t="s">
        <v>125</v>
      </c>
      <c r="M19" s="15">
        <v>1</v>
      </c>
      <c r="N19" s="15" t="s">
        <v>39</v>
      </c>
      <c r="O19" s="15" t="s">
        <v>40</v>
      </c>
      <c r="P19" s="15"/>
      <c r="Q19" s="15"/>
      <c r="R19" s="22" t="s">
        <v>126</v>
      </c>
      <c r="S19" s="15"/>
      <c r="T19" s="15"/>
      <c r="U19" s="23"/>
      <c r="V19" s="23"/>
      <c r="W19" s="15"/>
      <c r="X19" s="5"/>
      <c r="Y19" s="33">
        <v>27</v>
      </c>
      <c r="Z19" s="33">
        <v>3</v>
      </c>
      <c r="AA19" s="33" t="str">
        <f t="shared" si="2"/>
        <v>10</v>
      </c>
      <c r="AB19" s="33">
        <f t="shared" si="4"/>
        <v>1008</v>
      </c>
      <c r="AC19" s="33" t="str">
        <f>TEXT(COUNTIF($D$5:D19,D19),"00")</f>
        <v>02</v>
      </c>
      <c r="AD19" s="33" t="str">
        <f t="shared" si="3"/>
        <v>27310100802</v>
      </c>
      <c r="AE19" s="5"/>
    </row>
    <row r="20" s="4" customFormat="1" ht="80.1" customHeight="1" spans="1:31">
      <c r="A20" s="14">
        <v>16</v>
      </c>
      <c r="B20" s="14" t="s">
        <v>115</v>
      </c>
      <c r="C20" s="19"/>
      <c r="D20" s="15" t="s">
        <v>116</v>
      </c>
      <c r="E20" s="16">
        <f t="shared" si="0"/>
        <v>1008</v>
      </c>
      <c r="F20" s="14" t="s">
        <v>78</v>
      </c>
      <c r="G20" s="17" t="s">
        <v>117</v>
      </c>
      <c r="H20" s="15" t="s">
        <v>118</v>
      </c>
      <c r="I20" s="22" t="str">
        <f t="shared" si="1"/>
        <v>27310100803</v>
      </c>
      <c r="J20" s="15" t="s">
        <v>127</v>
      </c>
      <c r="K20" s="15" t="s">
        <v>37</v>
      </c>
      <c r="L20" s="24" t="s">
        <v>128</v>
      </c>
      <c r="M20" s="15">
        <v>1</v>
      </c>
      <c r="N20" s="15" t="s">
        <v>39</v>
      </c>
      <c r="O20" s="15" t="s">
        <v>40</v>
      </c>
      <c r="P20" s="15"/>
      <c r="Q20" s="15"/>
      <c r="R20" s="22" t="s">
        <v>129</v>
      </c>
      <c r="S20" s="15"/>
      <c r="T20" s="15"/>
      <c r="U20" s="24" t="s">
        <v>130</v>
      </c>
      <c r="V20" s="23"/>
      <c r="W20" s="15"/>
      <c r="X20" s="5"/>
      <c r="Y20" s="33">
        <v>27</v>
      </c>
      <c r="Z20" s="33">
        <v>3</v>
      </c>
      <c r="AA20" s="33" t="str">
        <f t="shared" si="2"/>
        <v>10</v>
      </c>
      <c r="AB20" s="33">
        <f t="shared" si="4"/>
        <v>1008</v>
      </c>
      <c r="AC20" s="33" t="str">
        <f>TEXT(COUNTIF($D$5:D20,D20),"00")</f>
        <v>03</v>
      </c>
      <c r="AD20" s="33" t="str">
        <f t="shared" si="3"/>
        <v>27310100803</v>
      </c>
      <c r="AE20" s="5"/>
    </row>
    <row r="21" s="4" customFormat="1" ht="84.95" customHeight="1" spans="1:31">
      <c r="A21" s="14">
        <v>17</v>
      </c>
      <c r="B21" s="14" t="s">
        <v>115</v>
      </c>
      <c r="C21" s="19"/>
      <c r="D21" s="15" t="s">
        <v>131</v>
      </c>
      <c r="E21" s="16">
        <f t="shared" si="0"/>
        <v>1009</v>
      </c>
      <c r="F21" s="15" t="s">
        <v>78</v>
      </c>
      <c r="G21" s="17" t="s">
        <v>132</v>
      </c>
      <c r="H21" s="15" t="s">
        <v>118</v>
      </c>
      <c r="I21" s="22" t="str">
        <f t="shared" si="1"/>
        <v>27310100901</v>
      </c>
      <c r="J21" s="22" t="s">
        <v>133</v>
      </c>
      <c r="K21" s="15" t="s">
        <v>37</v>
      </c>
      <c r="L21" s="24" t="s">
        <v>134</v>
      </c>
      <c r="M21" s="15">
        <v>1</v>
      </c>
      <c r="N21" s="22" t="s">
        <v>39</v>
      </c>
      <c r="O21" s="22" t="s">
        <v>40</v>
      </c>
      <c r="P21" s="22"/>
      <c r="Q21" s="22"/>
      <c r="R21" s="15" t="s">
        <v>135</v>
      </c>
      <c r="S21" s="15"/>
      <c r="T21" s="15"/>
      <c r="U21" s="23"/>
      <c r="V21" s="23"/>
      <c r="W21" s="15"/>
      <c r="X21" s="5"/>
      <c r="Y21" s="33">
        <v>27</v>
      </c>
      <c r="Z21" s="33">
        <v>3</v>
      </c>
      <c r="AA21" s="33" t="str">
        <f t="shared" si="2"/>
        <v>10</v>
      </c>
      <c r="AB21" s="33">
        <f t="shared" si="4"/>
        <v>1009</v>
      </c>
      <c r="AC21" s="33" t="str">
        <f>TEXT(COUNTIF($D$5:D21,D21),"00")</f>
        <v>01</v>
      </c>
      <c r="AD21" s="33" t="str">
        <f t="shared" si="3"/>
        <v>27310100901</v>
      </c>
      <c r="AE21" s="5"/>
    </row>
    <row r="22" s="4" customFormat="1" ht="84.95" customHeight="1" spans="1:31">
      <c r="A22" s="14">
        <v>18</v>
      </c>
      <c r="B22" s="14" t="s">
        <v>115</v>
      </c>
      <c r="C22" s="20"/>
      <c r="D22" s="15" t="s">
        <v>136</v>
      </c>
      <c r="E22" s="16">
        <f t="shared" si="0"/>
        <v>1010</v>
      </c>
      <c r="F22" s="15" t="s">
        <v>78</v>
      </c>
      <c r="G22" s="17" t="s">
        <v>137</v>
      </c>
      <c r="H22" s="15" t="s">
        <v>118</v>
      </c>
      <c r="I22" s="22" t="str">
        <f t="shared" si="1"/>
        <v>27310101001</v>
      </c>
      <c r="J22" s="15" t="s">
        <v>138</v>
      </c>
      <c r="K22" s="15" t="s">
        <v>37</v>
      </c>
      <c r="L22" s="24" t="s">
        <v>134</v>
      </c>
      <c r="M22" s="15">
        <v>1</v>
      </c>
      <c r="N22" s="22" t="s">
        <v>39</v>
      </c>
      <c r="O22" s="22"/>
      <c r="P22" s="15"/>
      <c r="Q22" s="15"/>
      <c r="R22" s="22" t="s">
        <v>139</v>
      </c>
      <c r="S22" s="15"/>
      <c r="T22" s="15"/>
      <c r="U22" s="24" t="s">
        <v>140</v>
      </c>
      <c r="V22" s="23"/>
      <c r="W22" s="15"/>
      <c r="X22" s="5"/>
      <c r="Y22" s="33">
        <v>27</v>
      </c>
      <c r="Z22" s="33">
        <v>3</v>
      </c>
      <c r="AA22" s="33" t="str">
        <f t="shared" si="2"/>
        <v>10</v>
      </c>
      <c r="AB22" s="33">
        <f t="shared" si="4"/>
        <v>1010</v>
      </c>
      <c r="AC22" s="33" t="str">
        <f>TEXT(COUNTIF($D$5:D22,D22),"00")</f>
        <v>01</v>
      </c>
      <c r="AD22" s="33" t="str">
        <f t="shared" si="3"/>
        <v>27310101001</v>
      </c>
      <c r="AE22" s="5"/>
    </row>
  </sheetData>
  <sheetProtection sheet="1" objects="1"/>
  <protectedRanges>
    <protectedRange sqref="T3:T4" name="标题部分_1"/>
  </protectedRanges>
  <autoFilter ref="B4:X22">
    <extLst/>
  </autoFilter>
  <mergeCells count="22">
    <mergeCell ref="P3:S3"/>
    <mergeCell ref="A3:A4"/>
    <mergeCell ref="B3:B4"/>
    <mergeCell ref="C3:C4"/>
    <mergeCell ref="C18:C2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  <mergeCell ref="V3:V4"/>
    <mergeCell ref="W3:W4"/>
    <mergeCell ref="C1:W2"/>
  </mergeCells>
  <dataValidations count="5">
    <dataValidation type="list" allowBlank="1" showInputMessage="1" showErrorMessage="1" sqref="B5 B12 B13 B14 B17 B6:B9 B10:B11 B15:B16 B18:B20 B21:B22 B23:B1048576">
      <formula1>"州直,都匀市,福泉市,瓮安县,贵定县,龙里县,惠水县,长顺县,独山县,三都县,荔波县,平塘县,罗甸县"</formula1>
    </dataValidation>
    <dataValidation type="list" allowBlank="1" showInputMessage="1" showErrorMessage="1" sqref="F9 F12 F13 F14 F17 F5:F8 F10:F11 F15:F16 F18:F20 F21:F22 F23:F1048576">
      <formula1>"01省级,02州级,03县市,04乡镇"</formula1>
    </dataValidation>
    <dataValidation type="list" allowBlank="1" showInputMessage="1" showErrorMessage="1" sqref="K12 K13 K14 K17 K5:K9 K10:K11 K15:K16 K18:K22">
      <formula1>"管理岗位,专业技术岗位"</formula1>
    </dataValidation>
    <dataValidation type="list" allowBlank="1" showInputMessage="1" showErrorMessage="1" sqref="N12 N13 N14 N17 N5:N9 N10:N11 N15:N16 N18:N20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O12 O13 O14 O17 O5:O9 O10:O11 O15:O16 O18:O20">
      <formula1>INDIRECT(N5)</formula1>
    </dataValidation>
  </dataValidations>
  <printOptions horizontalCentered="1"/>
  <pageMargins left="0.314583333333333" right="0.196527777777778" top="0.472222222222222" bottom="0.314583333333333" header="0.314583333333333" footer="0.31458333333333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workbookViewId="0">
      <selection activeCell="F25" sqref="F25"/>
    </sheetView>
  </sheetViews>
  <sheetFormatPr defaultColWidth="9" defaultRowHeight="13.5"/>
  <cols>
    <col min="1" max="1" width="15.1333333333333" style="1" customWidth="1"/>
    <col min="2" max="2" width="19.1333333333333" style="1" customWidth="1"/>
    <col min="3" max="3" width="20.6333333333333" style="1" customWidth="1"/>
    <col min="4" max="4" width="15.8833333333333" style="1" customWidth="1"/>
    <col min="5" max="5" width="18.1333333333333" style="1" customWidth="1"/>
    <col min="6" max="6" width="18.75" style="1" customWidth="1"/>
    <col min="7" max="7" width="17" style="1" customWidth="1"/>
    <col min="8" max="8" width="17.1333333333333" style="1" customWidth="1"/>
    <col min="9" max="9" width="13.25" style="1" customWidth="1"/>
    <col min="10" max="10" width="17.3833333333333" style="1" customWidth="1"/>
  </cols>
  <sheetData>
    <row r="1" spans="2:10">
      <c r="B1" s="1" t="s">
        <v>141</v>
      </c>
      <c r="C1" s="2" t="s">
        <v>142</v>
      </c>
      <c r="D1" s="2" t="s">
        <v>143</v>
      </c>
      <c r="E1" s="2" t="s">
        <v>144</v>
      </c>
      <c r="F1" s="2" t="s">
        <v>145</v>
      </c>
      <c r="G1" s="2" t="s">
        <v>146</v>
      </c>
      <c r="H1" s="2" t="s">
        <v>147</v>
      </c>
      <c r="I1" s="1" t="s">
        <v>148</v>
      </c>
      <c r="J1" s="1" t="s">
        <v>149</v>
      </c>
    </row>
    <row r="2" spans="2:10">
      <c r="B2" s="1" t="s">
        <v>148</v>
      </c>
      <c r="C2" s="2" t="s">
        <v>143</v>
      </c>
      <c r="D2" s="2" t="s">
        <v>150</v>
      </c>
      <c r="E2" s="2" t="s">
        <v>151</v>
      </c>
      <c r="F2" s="2" t="s">
        <v>152</v>
      </c>
      <c r="G2" s="1" t="s">
        <v>153</v>
      </c>
      <c r="H2" s="2" t="s">
        <v>154</v>
      </c>
      <c r="I2" s="1" t="s">
        <v>149</v>
      </c>
      <c r="J2" s="1" t="s">
        <v>149</v>
      </c>
    </row>
    <row r="3" spans="2:8">
      <c r="B3" s="1" t="s">
        <v>142</v>
      </c>
      <c r="C3" s="2" t="s">
        <v>144</v>
      </c>
      <c r="G3" s="1" t="s">
        <v>155</v>
      </c>
      <c r="H3" s="2" t="s">
        <v>156</v>
      </c>
    </row>
    <row r="4" spans="3:8">
      <c r="C4" s="2" t="s">
        <v>145</v>
      </c>
      <c r="H4" s="2" t="s">
        <v>157</v>
      </c>
    </row>
    <row r="5" spans="3:8">
      <c r="C5" s="2" t="s">
        <v>146</v>
      </c>
      <c r="H5" s="2" t="s">
        <v>158</v>
      </c>
    </row>
    <row r="6" spans="3:8">
      <c r="C6" s="2" t="s">
        <v>147</v>
      </c>
      <c r="H6" s="2" t="s">
        <v>159</v>
      </c>
    </row>
    <row r="7" spans="8:8">
      <c r="H7" s="2" t="s">
        <v>160</v>
      </c>
    </row>
    <row r="11" customHeight="1" spans="1:11">
      <c r="A11" s="2" t="s">
        <v>150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156</v>
      </c>
      <c r="G11" s="2" t="s">
        <v>157</v>
      </c>
      <c r="H11" s="2" t="s">
        <v>158</v>
      </c>
      <c r="I11" s="2" t="s">
        <v>159</v>
      </c>
      <c r="J11" s="2" t="s">
        <v>160</v>
      </c>
      <c r="K11" s="2" t="s">
        <v>155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2:2">
      <c r="B13" s="2"/>
    </row>
    <row r="14" spans="2:2">
      <c r="B14" s="2"/>
    </row>
    <row r="15" spans="2:3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2:3">
      <c r="B16" s="2"/>
      <c r="C16" s="2" t="s">
        <v>161</v>
      </c>
    </row>
    <row r="17" spans="2:2">
      <c r="B17" s="2"/>
    </row>
    <row r="18" spans="2:2">
      <c r="B18" s="2"/>
    </row>
    <row r="19" spans="2:8">
      <c r="B19" s="2"/>
      <c r="C19" s="2" t="s">
        <v>15</v>
      </c>
      <c r="D19" s="2" t="s">
        <v>24</v>
      </c>
      <c r="E19" s="2" t="s">
        <v>39</v>
      </c>
      <c r="F19" s="2" t="s">
        <v>83</v>
      </c>
      <c r="H19" s="2"/>
    </row>
    <row r="20" spans="2:8">
      <c r="B20" s="2"/>
      <c r="C20" s="2" t="s">
        <v>162</v>
      </c>
      <c r="D20" s="2" t="s">
        <v>162</v>
      </c>
      <c r="E20" s="2" t="s">
        <v>40</v>
      </c>
      <c r="F20" s="2" t="s">
        <v>149</v>
      </c>
      <c r="G20" s="2"/>
      <c r="H20" s="2"/>
    </row>
    <row r="21" spans="2:5">
      <c r="B21" s="2"/>
      <c r="C21" s="2" t="s">
        <v>57</v>
      </c>
      <c r="D21" s="2" t="s">
        <v>57</v>
      </c>
      <c r="E21" s="2" t="s">
        <v>149</v>
      </c>
    </row>
    <row r="22" spans="3:4">
      <c r="C22" s="2" t="s">
        <v>40</v>
      </c>
      <c r="D22" s="2" t="s">
        <v>149</v>
      </c>
    </row>
    <row r="23" spans="3:3">
      <c r="C23" s="2" t="s">
        <v>149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标题部分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子冲</cp:lastModifiedBy>
  <dcterms:created xsi:type="dcterms:W3CDTF">2018-03-02T10:23:00Z</dcterms:created>
  <cp:lastPrinted>2021-01-20T15:59:00Z</cp:lastPrinted>
  <dcterms:modified xsi:type="dcterms:W3CDTF">2024-09-24T13:45:33Z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50BA1157177A4F51AA045FDE8C18382B</vt:lpwstr>
  </property>
  <property fmtid="{D5CDD505-2E9C-101B-9397-08002B2CF9AE}" pid="3" name="KSOProductBuildVer">
    <vt:lpwstr>2052-12.1.0.16399</vt:lpwstr>
  </property>
</Properties>
</file>