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5" windowHeight="10950"/>
  </bookViews>
  <sheets>
    <sheet name="中小学" sheetId="1" r:id="rId1"/>
    <sheet name="幼儿园" sheetId="3" r:id="rId2"/>
    <sheet name="语文学科修正系数说明" sheetId="5" r:id="rId3"/>
  </sheets>
  <definedNames>
    <definedName name="_xlnm.Print_Titles" localSheetId="0">中小学!$3:$3</definedName>
  </definedNames>
  <calcPr calcId="144525"/>
</workbook>
</file>

<file path=xl/calcChain.xml><?xml version="1.0" encoding="utf-8"?>
<calcChain xmlns="http://schemas.openxmlformats.org/spreadsheetml/2006/main">
  <c r="E103" i="1" l="1"/>
  <c r="L103" i="1"/>
  <c r="E104" i="1"/>
  <c r="L104" i="1"/>
  <c r="E105" i="1"/>
  <c r="L105" i="1"/>
  <c r="E106" i="1"/>
  <c r="L106" i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46" i="1"/>
  <c r="N46" i="1" s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" i="1"/>
  <c r="I28" i="3"/>
  <c r="I29" i="3"/>
  <c r="I7" i="3"/>
  <c r="I4" i="3"/>
  <c r="I10" i="3"/>
  <c r="I24" i="3"/>
  <c r="I20" i="3"/>
  <c r="I18" i="3"/>
  <c r="I23" i="3"/>
  <c r="I19" i="3"/>
  <c r="I6" i="3"/>
  <c r="I25" i="3"/>
  <c r="I15" i="3"/>
  <c r="I12" i="3"/>
  <c r="I5" i="3"/>
  <c r="I13" i="3"/>
  <c r="I11" i="3"/>
  <c r="I14" i="3"/>
  <c r="I17" i="3"/>
  <c r="I22" i="3"/>
  <c r="I8" i="3"/>
  <c r="I16" i="3"/>
  <c r="I21" i="3"/>
  <c r="I9" i="3"/>
  <c r="L127" i="1"/>
  <c r="L126" i="1"/>
  <c r="L128" i="1"/>
  <c r="L125" i="1"/>
  <c r="L120" i="1"/>
  <c r="L122" i="1"/>
  <c r="L121" i="1"/>
  <c r="L119" i="1"/>
  <c r="L109" i="1"/>
  <c r="L112" i="1"/>
  <c r="L111" i="1"/>
  <c r="L116" i="1"/>
  <c r="L113" i="1"/>
  <c r="L114" i="1"/>
  <c r="L115" i="1"/>
  <c r="L110" i="1"/>
  <c r="L98" i="1"/>
  <c r="L99" i="1"/>
  <c r="L100" i="1"/>
  <c r="L96" i="1"/>
  <c r="L95" i="1"/>
  <c r="L97" i="1"/>
  <c r="L92" i="1"/>
  <c r="L91" i="1"/>
  <c r="L86" i="1"/>
  <c r="L85" i="1"/>
  <c r="L87" i="1"/>
  <c r="L88" i="1"/>
  <c r="L82" i="1"/>
  <c r="L81" i="1"/>
  <c r="L64" i="1"/>
  <c r="L61" i="1"/>
  <c r="L63" i="1"/>
  <c r="L60" i="1"/>
  <c r="L62" i="1"/>
  <c r="L69" i="1"/>
  <c r="L75" i="1"/>
  <c r="L68" i="1"/>
  <c r="L70" i="1"/>
  <c r="L73" i="1"/>
  <c r="L66" i="1"/>
  <c r="L76" i="1"/>
  <c r="L67" i="1"/>
  <c r="L74" i="1"/>
  <c r="L77" i="1"/>
  <c r="L72" i="1"/>
  <c r="L71" i="1"/>
  <c r="L78" i="1"/>
  <c r="L65" i="1"/>
  <c r="L59" i="1"/>
  <c r="E165" i="1"/>
  <c r="H165" i="1" s="1"/>
  <c r="L165" i="1" s="1"/>
  <c r="E164" i="1"/>
  <c r="H164" i="1" s="1"/>
  <c r="L164" i="1" s="1"/>
  <c r="E163" i="1"/>
  <c r="H163" i="1" s="1"/>
  <c r="L163" i="1" s="1"/>
  <c r="E162" i="1"/>
  <c r="H162" i="1" s="1"/>
  <c r="L162" i="1" s="1"/>
  <c r="E161" i="1"/>
  <c r="H161" i="1" s="1"/>
  <c r="L161" i="1" s="1"/>
  <c r="E158" i="1"/>
  <c r="H158" i="1" s="1"/>
  <c r="L158" i="1" s="1"/>
  <c r="E157" i="1"/>
  <c r="H157" i="1" s="1"/>
  <c r="L157" i="1" s="1"/>
  <c r="E154" i="1"/>
  <c r="H154" i="1" s="1"/>
  <c r="L154" i="1" s="1"/>
  <c r="E151" i="1"/>
  <c r="H151" i="1" s="1"/>
  <c r="L151" i="1" s="1"/>
  <c r="E150" i="1"/>
  <c r="H150" i="1" s="1"/>
  <c r="L150" i="1" s="1"/>
  <c r="E153" i="1"/>
  <c r="H153" i="1" s="1"/>
  <c r="L153" i="1" s="1"/>
  <c r="E152" i="1"/>
  <c r="H152" i="1" s="1"/>
  <c r="L152" i="1" s="1"/>
  <c r="E149" i="1"/>
  <c r="H149" i="1" s="1"/>
  <c r="L149" i="1" s="1"/>
  <c r="E145" i="1"/>
  <c r="H145" i="1" s="1"/>
  <c r="L145" i="1" s="1"/>
  <c r="E146" i="1"/>
  <c r="H146" i="1" s="1"/>
  <c r="L146" i="1" s="1"/>
  <c r="E147" i="1"/>
  <c r="H147" i="1" s="1"/>
  <c r="L147" i="1" s="1"/>
  <c r="E148" i="1"/>
  <c r="H148" i="1" s="1"/>
  <c r="L148" i="1" s="1"/>
  <c r="E142" i="1"/>
  <c r="H142" i="1" s="1"/>
  <c r="L142" i="1" s="1"/>
  <c r="E140" i="1"/>
  <c r="H140" i="1" s="1"/>
  <c r="L140" i="1" s="1"/>
  <c r="E141" i="1"/>
  <c r="H141" i="1" s="1"/>
  <c r="L141" i="1" s="1"/>
  <c r="E139" i="1"/>
  <c r="H139" i="1" s="1"/>
  <c r="L139" i="1" s="1"/>
  <c r="E136" i="1"/>
  <c r="H136" i="1" s="1"/>
  <c r="L136" i="1" s="1"/>
  <c r="E134" i="1"/>
  <c r="H134" i="1" s="1"/>
  <c r="L134" i="1" s="1"/>
  <c r="E132" i="1"/>
  <c r="H132" i="1" s="1"/>
  <c r="L132" i="1" s="1"/>
  <c r="E133" i="1"/>
  <c r="H133" i="1" s="1"/>
  <c r="L133" i="1" s="1"/>
  <c r="E131" i="1"/>
  <c r="H131" i="1" s="1"/>
  <c r="L131" i="1" s="1"/>
  <c r="E135" i="1"/>
  <c r="H135" i="1" s="1"/>
  <c r="L135" i="1" s="1"/>
  <c r="E128" i="1"/>
  <c r="E126" i="1"/>
  <c r="E127" i="1"/>
  <c r="E125" i="1"/>
  <c r="E121" i="1"/>
  <c r="E122" i="1"/>
  <c r="E120" i="1"/>
  <c r="E119" i="1"/>
  <c r="E115" i="1"/>
  <c r="E114" i="1"/>
  <c r="E113" i="1"/>
  <c r="E116" i="1"/>
  <c r="E111" i="1"/>
  <c r="E112" i="1"/>
  <c r="E109" i="1"/>
  <c r="E110" i="1"/>
  <c r="E95" i="1"/>
  <c r="E96" i="1"/>
  <c r="E100" i="1"/>
  <c r="E99" i="1"/>
  <c r="E98" i="1"/>
  <c r="E97" i="1"/>
  <c r="E92" i="1"/>
  <c r="E91" i="1"/>
  <c r="E87" i="1"/>
  <c r="E85" i="1"/>
  <c r="E86" i="1"/>
  <c r="E88" i="1"/>
  <c r="E82" i="1"/>
  <c r="E81" i="1"/>
  <c r="E65" i="1"/>
  <c r="E78" i="1"/>
  <c r="E71" i="1"/>
  <c r="E72" i="1"/>
  <c r="E77" i="1"/>
  <c r="E74" i="1"/>
  <c r="E67" i="1"/>
  <c r="E76" i="1"/>
  <c r="E66" i="1"/>
  <c r="E73" i="1"/>
  <c r="E70" i="1"/>
  <c r="E68" i="1"/>
  <c r="E75" i="1"/>
  <c r="E69" i="1"/>
  <c r="E62" i="1"/>
  <c r="E60" i="1"/>
  <c r="E63" i="1"/>
  <c r="E61" i="1"/>
  <c r="E64" i="1"/>
  <c r="E59" i="1"/>
  <c r="E54" i="1"/>
  <c r="E49" i="1"/>
  <c r="E56" i="1"/>
  <c r="E53" i="1"/>
  <c r="E50" i="1"/>
  <c r="E48" i="1"/>
  <c r="E52" i="1"/>
  <c r="E55" i="1"/>
  <c r="E51" i="1"/>
  <c r="E47" i="1"/>
  <c r="E46" i="1"/>
  <c r="E42" i="1"/>
  <c r="E38" i="1"/>
  <c r="E36" i="1"/>
  <c r="E20" i="1"/>
  <c r="E15" i="1"/>
  <c r="E31" i="1"/>
  <c r="E19" i="1"/>
  <c r="E40" i="1"/>
  <c r="E37" i="1"/>
  <c r="E30" i="1"/>
  <c r="E18" i="1"/>
  <c r="E41" i="1"/>
  <c r="E17" i="1"/>
  <c r="E16" i="1"/>
  <c r="E29" i="1"/>
  <c r="E32" i="1"/>
  <c r="E35" i="1"/>
  <c r="E6" i="1"/>
  <c r="E26" i="1"/>
  <c r="E33" i="1"/>
  <c r="E14" i="1"/>
  <c r="E12" i="1"/>
  <c r="E24" i="1"/>
  <c r="E25" i="1"/>
  <c r="E27" i="1"/>
  <c r="E13" i="1"/>
  <c r="E34" i="1"/>
  <c r="E22" i="1"/>
  <c r="E21" i="1"/>
  <c r="E28" i="1"/>
  <c r="E10" i="1"/>
  <c r="E43" i="1"/>
  <c r="E39" i="1"/>
  <c r="E23" i="1"/>
  <c r="E9" i="1"/>
  <c r="E11" i="1"/>
  <c r="E8" i="1"/>
  <c r="E5" i="1"/>
  <c r="E7" i="1"/>
  <c r="E4" i="1"/>
</calcChain>
</file>

<file path=xl/sharedStrings.xml><?xml version="1.0" encoding="utf-8"?>
<sst xmlns="http://schemas.openxmlformats.org/spreadsheetml/2006/main" count="671" uniqueCount="160">
  <si>
    <t>中小学语文（计划数16）</t>
  </si>
  <si>
    <t>序号</t>
  </si>
  <si>
    <t>姓名</t>
  </si>
  <si>
    <t>笔试成绩（教育理论）</t>
  </si>
  <si>
    <t>笔试成绩（专业知识）</t>
  </si>
  <si>
    <t>笔试成绩（合计）</t>
  </si>
  <si>
    <t>入围面试情况</t>
  </si>
  <si>
    <t>王超</t>
  </si>
  <si>
    <t>入围</t>
  </si>
  <si>
    <t>余宝荣</t>
  </si>
  <si>
    <t>周淑慧</t>
  </si>
  <si>
    <t>周晶晶</t>
  </si>
  <si>
    <t>王梦玲</t>
  </si>
  <si>
    <t>郑楚楚</t>
  </si>
  <si>
    <t>郑煜龄</t>
  </si>
  <si>
    <t>周焰玲</t>
  </si>
  <si>
    <t>刘燕萍</t>
  </si>
  <si>
    <t>徐滢辉</t>
  </si>
  <si>
    <t>徐翩翩</t>
  </si>
  <si>
    <t>姜婧遥</t>
  </si>
  <si>
    <t>姜芳君</t>
  </si>
  <si>
    <t>毛欢</t>
  </si>
  <si>
    <t>陈美蓉</t>
  </si>
  <si>
    <t>徐士钰</t>
  </si>
  <si>
    <t>均衡化重点小学语文（计划数4）</t>
  </si>
  <si>
    <t>邱慧君</t>
  </si>
  <si>
    <t>徐愉然</t>
  </si>
  <si>
    <t>王佳琪</t>
  </si>
  <si>
    <t>谢丽霞</t>
  </si>
  <si>
    <t>中小学数学（计划数10）</t>
  </si>
  <si>
    <t>王超超</t>
  </si>
  <si>
    <t>毛惠卿</t>
  </si>
  <si>
    <t>马美玲</t>
  </si>
  <si>
    <t>祝阳丽</t>
  </si>
  <si>
    <t>毛孙翊</t>
  </si>
  <si>
    <t>何东晓</t>
  </si>
  <si>
    <t>许静媛</t>
  </si>
  <si>
    <t>陈益龙</t>
  </si>
  <si>
    <t>徐瑞怡</t>
  </si>
  <si>
    <t>祝青青</t>
  </si>
  <si>
    <t>均衡化重点小学数学（计划数1）</t>
  </si>
  <si>
    <t>金姗</t>
  </si>
  <si>
    <t>中小学英语（计划数2）</t>
  </si>
  <si>
    <t>周家宁</t>
  </si>
  <si>
    <t>周雯飞</t>
  </si>
  <si>
    <t>均衡化重点小学英语（计划数1）</t>
  </si>
  <si>
    <t>王娜</t>
  </si>
  <si>
    <t>中小学科学（计划数2）</t>
  </si>
  <si>
    <t>刘伟民</t>
  </si>
  <si>
    <t>黄瑛</t>
  </si>
  <si>
    <t>均衡化重点小学科学（计划数2）</t>
  </si>
  <si>
    <t>周有法</t>
  </si>
  <si>
    <t>骆丽娟</t>
  </si>
  <si>
    <t>王晓东</t>
  </si>
  <si>
    <t>杨冠</t>
  </si>
  <si>
    <t>毛晴艳</t>
  </si>
  <si>
    <t>黄琳</t>
  </si>
  <si>
    <t>特殊教育（计划数2）</t>
  </si>
  <si>
    <t>邵俊</t>
  </si>
  <si>
    <t>徐京燕</t>
  </si>
  <si>
    <t>心理健康教育（计划数2）</t>
  </si>
  <si>
    <t>郭婷</t>
  </si>
  <si>
    <t>祝秀嘉</t>
  </si>
  <si>
    <t>中小学音乐（计划数3）</t>
  </si>
  <si>
    <t>技能测试抽签</t>
  </si>
  <si>
    <t>技能测试成绩</t>
  </si>
  <si>
    <t>余珺熙</t>
  </si>
  <si>
    <t>李函卓</t>
  </si>
  <si>
    <t>唐诗韵</t>
  </si>
  <si>
    <t>中小学美术（计划数2）</t>
  </si>
  <si>
    <t>王辛毅</t>
  </si>
  <si>
    <t>戴维</t>
  </si>
  <si>
    <t>中小学体育（计划数5）</t>
  </si>
  <si>
    <t>吴伟杰</t>
  </si>
  <si>
    <t>黄芳</t>
  </si>
  <si>
    <t>刘灵霞</t>
  </si>
  <si>
    <t>周斐</t>
  </si>
  <si>
    <t>王严</t>
  </si>
  <si>
    <t>均衡化重点小学体育（计划数1）</t>
  </si>
  <si>
    <t>徐坤</t>
  </si>
  <si>
    <t>余冬冬</t>
  </si>
  <si>
    <t>王靖怡</t>
  </si>
  <si>
    <t>邵雪垠</t>
  </si>
  <si>
    <t>周梦菲</t>
  </si>
  <si>
    <t>邵霞千</t>
  </si>
  <si>
    <t>刘美俊</t>
  </si>
  <si>
    <t>柴冬妮</t>
  </si>
  <si>
    <t>巫晓静</t>
  </si>
  <si>
    <t>汪伦青</t>
  </si>
  <si>
    <t>沈倩雯</t>
  </si>
  <si>
    <t>汪晓斐</t>
  </si>
  <si>
    <t>周沭彤</t>
  </si>
  <si>
    <t>郑露雯</t>
  </si>
  <si>
    <t>朱淑芳</t>
  </si>
  <si>
    <t>范林睿</t>
  </si>
  <si>
    <t>中小学信息技术（原计划数6，调整为3）</t>
    <phoneticPr fontId="9" type="noConversion"/>
  </si>
  <si>
    <t>入围面试总成绩</t>
  </si>
  <si>
    <t>面试组别</t>
    <phoneticPr fontId="9" type="noConversion"/>
  </si>
  <si>
    <t>面试抽签号</t>
    <phoneticPr fontId="9" type="noConversion"/>
  </si>
  <si>
    <t>面试成绩</t>
    <phoneticPr fontId="9" type="noConversion"/>
  </si>
  <si>
    <t>总成绩</t>
    <phoneticPr fontId="9" type="noConversion"/>
  </si>
  <si>
    <t>拟录用情况</t>
    <phoneticPr fontId="9" type="noConversion"/>
  </si>
  <si>
    <t>面试抽签号</t>
  </si>
  <si>
    <t>笔试成绩</t>
  </si>
  <si>
    <t>面试成绩</t>
  </si>
  <si>
    <t>笔试、面试成绩合计</t>
  </si>
  <si>
    <t>4</t>
  </si>
  <si>
    <t>7</t>
  </si>
  <si>
    <t>9</t>
  </si>
  <si>
    <t>25</t>
  </si>
  <si>
    <t>24</t>
  </si>
  <si>
    <t>10</t>
  </si>
  <si>
    <t>28</t>
  </si>
  <si>
    <t>23</t>
  </si>
  <si>
    <t>22</t>
  </si>
  <si>
    <t>13</t>
  </si>
  <si>
    <t>6</t>
  </si>
  <si>
    <t>17</t>
  </si>
  <si>
    <t>11</t>
  </si>
  <si>
    <t>29</t>
  </si>
  <si>
    <t>18</t>
  </si>
  <si>
    <t>14</t>
  </si>
  <si>
    <t>30</t>
  </si>
  <si>
    <t>12</t>
  </si>
  <si>
    <t>15</t>
  </si>
  <si>
    <t>31</t>
  </si>
  <si>
    <t>19</t>
  </si>
  <si>
    <t>34</t>
  </si>
  <si>
    <t>技能测试抽签号</t>
    <phoneticPr fontId="9" type="noConversion"/>
  </si>
  <si>
    <t>技能测试成绩</t>
    <phoneticPr fontId="9" type="noConversion"/>
  </si>
  <si>
    <t>总成绩</t>
    <phoneticPr fontId="9" type="noConversion"/>
  </si>
  <si>
    <t>拟录用情况</t>
    <phoneticPr fontId="9" type="noConversion"/>
  </si>
  <si>
    <t>女幼教（计划数11）</t>
    <phoneticPr fontId="9" type="noConversion"/>
  </si>
  <si>
    <t>3</t>
  </si>
  <si>
    <t>1</t>
  </si>
  <si>
    <t>男幼教（计划数1）</t>
    <phoneticPr fontId="9" type="noConversion"/>
  </si>
  <si>
    <t>初中社政（原计划数7，调整为4）</t>
    <phoneticPr fontId="9" type="noConversion"/>
  </si>
  <si>
    <t>缺考</t>
    <phoneticPr fontId="9" type="noConversion"/>
  </si>
  <si>
    <t>综合一组</t>
    <phoneticPr fontId="9" type="noConversion"/>
  </si>
  <si>
    <t>综合二组</t>
    <phoneticPr fontId="9" type="noConversion"/>
  </si>
  <si>
    <t>综合三组</t>
    <phoneticPr fontId="9" type="noConversion"/>
  </si>
  <si>
    <t>拟录用</t>
    <phoneticPr fontId="9" type="noConversion"/>
  </si>
  <si>
    <t>拟录用</t>
    <phoneticPr fontId="9" type="noConversion"/>
  </si>
  <si>
    <t>语文二组</t>
  </si>
  <si>
    <t>语文一组</t>
  </si>
  <si>
    <t>修正系数</t>
    <phoneticPr fontId="9" type="noConversion"/>
  </si>
  <si>
    <t>综合总成绩</t>
    <phoneticPr fontId="9" type="noConversion"/>
  </si>
  <si>
    <t>面试最终成绩</t>
    <phoneticPr fontId="9" type="noConversion"/>
  </si>
  <si>
    <t>最终总成绩</t>
    <phoneticPr fontId="9" type="noConversion"/>
  </si>
  <si>
    <t>修正系数</t>
    <phoneticPr fontId="9" type="noConversion"/>
  </si>
  <si>
    <t>语文学科面试成绩修正说明</t>
    <phoneticPr fontId="9" type="noConversion"/>
  </si>
  <si>
    <t>1.语文学科全部人员面试平均分：82.816078</t>
    <phoneticPr fontId="9" type="noConversion"/>
  </si>
  <si>
    <t>2.语文一组的面试平均分：82.812800</t>
    <phoneticPr fontId="9" type="noConversion"/>
  </si>
  <si>
    <t>3.语文二组的面试平均分：82.819231</t>
    <phoneticPr fontId="9" type="noConversion"/>
  </si>
  <si>
    <t>4.语文一组的修正系数：1.000040</t>
    <phoneticPr fontId="9" type="noConversion"/>
  </si>
  <si>
    <t>5.语文二组的修正系数：0.999962</t>
    <phoneticPr fontId="9" type="noConversion"/>
  </si>
  <si>
    <t>最后一名总分并列的，面试得分高的录用。</t>
    <phoneticPr fontId="9" type="noConversion"/>
  </si>
  <si>
    <t>江山市2018年公开招聘中小学教师面试成绩及拟录用情况公布表</t>
    <phoneticPr fontId="9" type="noConversion"/>
  </si>
  <si>
    <t>江山市2018年公开招聘幼儿园教师面试成绩及拟录用情况公布表</t>
    <phoneticPr fontId="9" type="noConversion"/>
  </si>
  <si>
    <t>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</si>
</sst>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_ "/>
  </numFmts>
  <fonts count="17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3" applyBorder="1" applyAlignment="1">
      <alignment horizontal="center" vertical="center"/>
    </xf>
    <xf numFmtId="49" fontId="14" fillId="0" borderId="1" xfId="3" applyNumberForma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3"/>
    <cellStyle name="常规 3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5"/>
  <sheetViews>
    <sheetView tabSelected="1" workbookViewId="0">
      <selection activeCell="K20" sqref="K20"/>
    </sheetView>
  </sheetViews>
  <sheetFormatPr defaultColWidth="9" defaultRowHeight="13.5" x14ac:dyDescent="0.15"/>
  <cols>
    <col min="1" max="1" width="5" style="4" customWidth="1"/>
    <col min="2" max="2" width="7.75" customWidth="1"/>
    <col min="3" max="3" width="13" style="4" hidden="1" customWidth="1"/>
    <col min="4" max="4" width="13.5" style="4" hidden="1" customWidth="1"/>
    <col min="5" max="5" width="9" style="4"/>
    <col min="6" max="6" width="13.125" style="4" hidden="1" customWidth="1"/>
    <col min="7" max="8" width="9" style="4"/>
    <col min="9" max="9" width="10.125" style="4" customWidth="1"/>
    <col min="10" max="11" width="9" style="4"/>
    <col min="12" max="12" width="10.5" style="4" bestFit="1" customWidth="1"/>
    <col min="13" max="13" width="9" style="4" customWidth="1"/>
    <col min="14" max="14" width="8.375" customWidth="1"/>
    <col min="16" max="16" width="9" customWidth="1"/>
  </cols>
  <sheetData>
    <row r="1" spans="1:20" ht="33" customHeight="1" x14ac:dyDescent="0.15">
      <c r="A1" s="51" t="s">
        <v>157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0" ht="25.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0" s="1" customFormat="1" ht="28.5" customHeight="1" x14ac:dyDescent="0.1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65</v>
      </c>
      <c r="H3" s="7" t="s">
        <v>96</v>
      </c>
      <c r="I3" s="21" t="s">
        <v>97</v>
      </c>
      <c r="J3" s="22" t="s">
        <v>98</v>
      </c>
      <c r="K3" s="22" t="s">
        <v>99</v>
      </c>
      <c r="L3" s="22" t="s">
        <v>145</v>
      </c>
      <c r="M3" s="22" t="s">
        <v>147</v>
      </c>
      <c r="N3" s="38" t="s">
        <v>148</v>
      </c>
      <c r="O3" s="22" t="s">
        <v>101</v>
      </c>
    </row>
    <row r="4" spans="1:20" s="1" customFormat="1" ht="18.75" customHeight="1" x14ac:dyDescent="0.15">
      <c r="A4" s="9">
        <v>1</v>
      </c>
      <c r="B4" s="3" t="s">
        <v>7</v>
      </c>
      <c r="C4" s="10">
        <v>15</v>
      </c>
      <c r="D4" s="11">
        <v>77</v>
      </c>
      <c r="E4" s="11">
        <f t="shared" ref="E4:E43" si="0">SUM(C4:D4)</f>
        <v>92</v>
      </c>
      <c r="F4" s="12" t="s">
        <v>8</v>
      </c>
      <c r="G4" s="8"/>
      <c r="H4" s="2">
        <v>92</v>
      </c>
      <c r="I4" s="27" t="s">
        <v>143</v>
      </c>
      <c r="J4" s="2">
        <v>5</v>
      </c>
      <c r="K4" s="2">
        <v>82.67</v>
      </c>
      <c r="L4" s="37">
        <v>0.99996200000000002</v>
      </c>
      <c r="M4" s="20">
        <f>K4*L4</f>
        <v>82.666858540000007</v>
      </c>
      <c r="N4" s="36">
        <v>86.402000000000001</v>
      </c>
      <c r="O4" s="35" t="s">
        <v>141</v>
      </c>
    </row>
    <row r="5" spans="1:20" s="1" customFormat="1" ht="18.75" customHeight="1" x14ac:dyDescent="0.15">
      <c r="A5" s="9">
        <v>2</v>
      </c>
      <c r="B5" s="3" t="s">
        <v>10</v>
      </c>
      <c r="C5" s="10">
        <v>13.5</v>
      </c>
      <c r="D5" s="13">
        <v>74.5</v>
      </c>
      <c r="E5" s="11">
        <f t="shared" si="0"/>
        <v>88</v>
      </c>
      <c r="F5" s="12" t="s">
        <v>8</v>
      </c>
      <c r="G5" s="8"/>
      <c r="H5" s="2">
        <v>88</v>
      </c>
      <c r="I5" s="27" t="s">
        <v>144</v>
      </c>
      <c r="J5" s="2">
        <v>20</v>
      </c>
      <c r="K5" s="2">
        <v>85.33</v>
      </c>
      <c r="L5" s="37">
        <v>1.00004</v>
      </c>
      <c r="M5" s="20">
        <f t="shared" ref="M5:M43" si="1">K5*L5</f>
        <v>85.333413199999995</v>
      </c>
      <c r="N5" s="36">
        <v>86.397999999999996</v>
      </c>
      <c r="O5" s="35" t="s">
        <v>141</v>
      </c>
    </row>
    <row r="6" spans="1:20" s="1" customFormat="1" ht="18.75" customHeight="1" x14ac:dyDescent="0.15">
      <c r="A6" s="9">
        <v>3</v>
      </c>
      <c r="B6" s="3" t="s">
        <v>18</v>
      </c>
      <c r="C6" s="10">
        <v>11</v>
      </c>
      <c r="D6" s="13">
        <v>71</v>
      </c>
      <c r="E6" s="11">
        <f t="shared" si="0"/>
        <v>82</v>
      </c>
      <c r="F6" s="12" t="s">
        <v>8</v>
      </c>
      <c r="G6" s="8"/>
      <c r="H6" s="2">
        <v>82</v>
      </c>
      <c r="I6" s="27" t="s">
        <v>143</v>
      </c>
      <c r="J6" s="2">
        <v>12</v>
      </c>
      <c r="K6" s="2">
        <v>89.33</v>
      </c>
      <c r="L6" s="37">
        <v>0.99996200000000002</v>
      </c>
      <c r="M6" s="20">
        <f t="shared" si="1"/>
        <v>89.326605459999996</v>
      </c>
      <c r="N6" s="36">
        <v>86.397999999999996</v>
      </c>
      <c r="O6" s="35" t="s">
        <v>141</v>
      </c>
      <c r="T6" s="1" t="s">
        <v>159</v>
      </c>
    </row>
    <row r="7" spans="1:20" s="1" customFormat="1" ht="18.75" customHeight="1" x14ac:dyDescent="0.15">
      <c r="A7" s="9">
        <v>4</v>
      </c>
      <c r="B7" s="3" t="s">
        <v>9</v>
      </c>
      <c r="C7" s="10">
        <v>14</v>
      </c>
      <c r="D7" s="11">
        <v>74.5</v>
      </c>
      <c r="E7" s="11">
        <f t="shared" si="0"/>
        <v>88.5</v>
      </c>
      <c r="F7" s="12" t="s">
        <v>8</v>
      </c>
      <c r="G7" s="8"/>
      <c r="H7" s="2">
        <v>88.5</v>
      </c>
      <c r="I7" s="27" t="s">
        <v>144</v>
      </c>
      <c r="J7" s="2">
        <v>24</v>
      </c>
      <c r="K7" s="2">
        <v>84.67</v>
      </c>
      <c r="L7" s="37">
        <v>1.00004</v>
      </c>
      <c r="M7" s="20">
        <f t="shared" si="1"/>
        <v>84.673386800000003</v>
      </c>
      <c r="N7" s="36">
        <v>86.201999999999998</v>
      </c>
      <c r="O7" s="35" t="s">
        <v>141</v>
      </c>
    </row>
    <row r="8" spans="1:20" s="1" customFormat="1" ht="18.75" customHeight="1" x14ac:dyDescent="0.15">
      <c r="A8" s="9">
        <v>5</v>
      </c>
      <c r="B8" s="3" t="s">
        <v>11</v>
      </c>
      <c r="C8" s="10">
        <v>13</v>
      </c>
      <c r="D8" s="13">
        <v>74</v>
      </c>
      <c r="E8" s="11">
        <f t="shared" si="0"/>
        <v>87</v>
      </c>
      <c r="F8" s="12" t="s">
        <v>8</v>
      </c>
      <c r="G8" s="8"/>
      <c r="H8" s="2">
        <v>87</v>
      </c>
      <c r="I8" s="27" t="s">
        <v>143</v>
      </c>
      <c r="J8" s="2">
        <v>6</v>
      </c>
      <c r="K8" s="2">
        <v>85.33</v>
      </c>
      <c r="L8" s="37">
        <v>0.99996200000000002</v>
      </c>
      <c r="M8" s="20">
        <f t="shared" si="1"/>
        <v>85.326757459999996</v>
      </c>
      <c r="N8" s="36">
        <v>85.998000000000005</v>
      </c>
      <c r="O8" s="35" t="s">
        <v>141</v>
      </c>
    </row>
    <row r="9" spans="1:20" s="1" customFormat="1" ht="18.75" customHeight="1" x14ac:dyDescent="0.15">
      <c r="A9" s="9">
        <v>6</v>
      </c>
      <c r="B9" s="3" t="s">
        <v>13</v>
      </c>
      <c r="C9" s="10">
        <v>14</v>
      </c>
      <c r="D9" s="13">
        <v>72.5</v>
      </c>
      <c r="E9" s="11">
        <f t="shared" si="0"/>
        <v>86.5</v>
      </c>
      <c r="F9" s="12" t="s">
        <v>8</v>
      </c>
      <c r="G9" s="8"/>
      <c r="H9" s="2">
        <v>86.5</v>
      </c>
      <c r="I9" s="27" t="s">
        <v>143</v>
      </c>
      <c r="J9" s="2">
        <v>22</v>
      </c>
      <c r="K9" s="2">
        <v>85.33</v>
      </c>
      <c r="L9" s="37">
        <v>0.99996200000000002</v>
      </c>
      <c r="M9" s="20">
        <f t="shared" si="1"/>
        <v>85.326757459999996</v>
      </c>
      <c r="N9" s="36">
        <v>85.798000000000002</v>
      </c>
      <c r="O9" s="35" t="s">
        <v>141</v>
      </c>
    </row>
    <row r="10" spans="1:20" s="1" customFormat="1" ht="18.75" customHeight="1" x14ac:dyDescent="0.15">
      <c r="A10" s="9">
        <v>7</v>
      </c>
      <c r="B10" s="3" t="s">
        <v>14</v>
      </c>
      <c r="C10" s="10">
        <v>12</v>
      </c>
      <c r="D10" s="13">
        <v>73</v>
      </c>
      <c r="E10" s="11">
        <f t="shared" si="0"/>
        <v>85</v>
      </c>
      <c r="F10" s="12" t="s">
        <v>8</v>
      </c>
      <c r="G10" s="8"/>
      <c r="H10" s="2">
        <v>85</v>
      </c>
      <c r="I10" s="27" t="s">
        <v>143</v>
      </c>
      <c r="J10" s="2">
        <v>26</v>
      </c>
      <c r="K10" s="2">
        <v>86.33</v>
      </c>
      <c r="L10" s="37">
        <v>0.99996200000000002</v>
      </c>
      <c r="M10" s="20">
        <f t="shared" si="1"/>
        <v>86.326719460000007</v>
      </c>
      <c r="N10" s="36">
        <v>85.798000000000002</v>
      </c>
      <c r="O10" s="35" t="s">
        <v>141</v>
      </c>
    </row>
    <row r="11" spans="1:20" s="1" customFormat="1" ht="18.75" customHeight="1" x14ac:dyDescent="0.15">
      <c r="A11" s="9">
        <v>8</v>
      </c>
      <c r="B11" s="3" t="s">
        <v>12</v>
      </c>
      <c r="C11" s="10">
        <v>14.5</v>
      </c>
      <c r="D11" s="13">
        <v>72</v>
      </c>
      <c r="E11" s="11">
        <f t="shared" si="0"/>
        <v>86.5</v>
      </c>
      <c r="F11" s="12" t="s">
        <v>8</v>
      </c>
      <c r="G11" s="8"/>
      <c r="H11" s="2">
        <v>86.5</v>
      </c>
      <c r="I11" s="27" t="s">
        <v>144</v>
      </c>
      <c r="J11" s="2">
        <v>15</v>
      </c>
      <c r="K11" s="2">
        <v>84.33</v>
      </c>
      <c r="L11" s="37">
        <v>1.00004</v>
      </c>
      <c r="M11" s="20">
        <f t="shared" si="1"/>
        <v>84.333373199999997</v>
      </c>
      <c r="N11" s="36">
        <v>85.198000000000008</v>
      </c>
      <c r="O11" s="35" t="s">
        <v>141</v>
      </c>
    </row>
    <row r="12" spans="1:20" s="1" customFormat="1" ht="18.75" customHeight="1" x14ac:dyDescent="0.15">
      <c r="A12" s="9">
        <v>9</v>
      </c>
      <c r="B12" s="14" t="s">
        <v>16</v>
      </c>
      <c r="C12" s="10">
        <v>14.5</v>
      </c>
      <c r="D12" s="11">
        <v>68.5</v>
      </c>
      <c r="E12" s="11">
        <f t="shared" si="0"/>
        <v>83</v>
      </c>
      <c r="F12" s="12" t="s">
        <v>8</v>
      </c>
      <c r="G12" s="8"/>
      <c r="H12" s="2">
        <v>83</v>
      </c>
      <c r="I12" s="27" t="s">
        <v>144</v>
      </c>
      <c r="J12" s="2">
        <v>3</v>
      </c>
      <c r="K12" s="2">
        <v>86.33</v>
      </c>
      <c r="L12" s="37">
        <v>1.00004</v>
      </c>
      <c r="M12" s="20">
        <f t="shared" si="1"/>
        <v>86.333453200000008</v>
      </c>
      <c r="N12" s="36">
        <v>84.99799999999999</v>
      </c>
      <c r="O12" s="35" t="s">
        <v>141</v>
      </c>
    </row>
    <row r="13" spans="1:20" s="1" customFormat="1" ht="18.75" customHeight="1" x14ac:dyDescent="0.15">
      <c r="A13" s="9">
        <v>10</v>
      </c>
      <c r="B13" s="3" t="s">
        <v>15</v>
      </c>
      <c r="C13" s="10">
        <v>11</v>
      </c>
      <c r="D13" s="13">
        <v>72.5</v>
      </c>
      <c r="E13" s="11">
        <f t="shared" si="0"/>
        <v>83.5</v>
      </c>
      <c r="F13" s="12" t="s">
        <v>8</v>
      </c>
      <c r="G13" s="8"/>
      <c r="H13" s="2">
        <v>83.5</v>
      </c>
      <c r="I13" s="27" t="s">
        <v>143</v>
      </c>
      <c r="J13" s="2">
        <v>24</v>
      </c>
      <c r="K13" s="2">
        <v>85</v>
      </c>
      <c r="L13" s="37">
        <v>0.99996200000000002</v>
      </c>
      <c r="M13" s="20">
        <f t="shared" si="1"/>
        <v>84.996769999999998</v>
      </c>
      <c r="N13" s="36">
        <v>84.4</v>
      </c>
      <c r="O13" s="35" t="s">
        <v>141</v>
      </c>
    </row>
    <row r="14" spans="1:20" s="1" customFormat="1" ht="18.75" customHeight="1" x14ac:dyDescent="0.15">
      <c r="A14" s="9">
        <v>11</v>
      </c>
      <c r="B14" s="3" t="s">
        <v>17</v>
      </c>
      <c r="C14" s="10">
        <v>13.5</v>
      </c>
      <c r="D14" s="11">
        <v>69.5</v>
      </c>
      <c r="E14" s="11">
        <f t="shared" si="0"/>
        <v>83</v>
      </c>
      <c r="F14" s="12" t="s">
        <v>8</v>
      </c>
      <c r="G14" s="8"/>
      <c r="H14" s="2">
        <v>83</v>
      </c>
      <c r="I14" s="27" t="s">
        <v>143</v>
      </c>
      <c r="J14" s="2">
        <v>18</v>
      </c>
      <c r="K14" s="2">
        <v>85.33</v>
      </c>
      <c r="L14" s="37">
        <v>0.99996200000000002</v>
      </c>
      <c r="M14" s="20">
        <f t="shared" si="1"/>
        <v>85.326757459999996</v>
      </c>
      <c r="N14" s="36">
        <v>84.397999999999996</v>
      </c>
      <c r="O14" s="35" t="s">
        <v>141</v>
      </c>
    </row>
    <row r="15" spans="1:20" s="1" customFormat="1" ht="18.75" customHeight="1" x14ac:dyDescent="0.15">
      <c r="A15" s="9">
        <v>12</v>
      </c>
      <c r="B15" s="3" t="s">
        <v>23</v>
      </c>
      <c r="C15" s="10">
        <v>13.5</v>
      </c>
      <c r="D15" s="13">
        <v>67</v>
      </c>
      <c r="E15" s="11">
        <f t="shared" si="0"/>
        <v>80.5</v>
      </c>
      <c r="F15" s="12" t="s">
        <v>8</v>
      </c>
      <c r="G15" s="8"/>
      <c r="H15" s="2">
        <v>80.5</v>
      </c>
      <c r="I15" s="27" t="s">
        <v>144</v>
      </c>
      <c r="J15" s="2">
        <v>11</v>
      </c>
      <c r="K15" s="2">
        <v>86.67</v>
      </c>
      <c r="L15" s="37">
        <v>1.00004</v>
      </c>
      <c r="M15" s="20">
        <f t="shared" si="1"/>
        <v>86.6734668</v>
      </c>
      <c r="N15" s="36">
        <v>84.201999999999998</v>
      </c>
      <c r="O15" s="35" t="s">
        <v>141</v>
      </c>
    </row>
    <row r="16" spans="1:20" s="1" customFormat="1" ht="18.75" customHeight="1" x14ac:dyDescent="0.15">
      <c r="A16" s="9">
        <v>13</v>
      </c>
      <c r="B16" s="3" t="s">
        <v>19</v>
      </c>
      <c r="C16" s="10">
        <v>12</v>
      </c>
      <c r="D16" s="13">
        <v>69</v>
      </c>
      <c r="E16" s="11">
        <f t="shared" si="0"/>
        <v>81</v>
      </c>
      <c r="F16" s="12" t="s">
        <v>8</v>
      </c>
      <c r="G16" s="8"/>
      <c r="H16" s="2">
        <v>81</v>
      </c>
      <c r="I16" s="27" t="s">
        <v>144</v>
      </c>
      <c r="J16" s="2">
        <v>13</v>
      </c>
      <c r="K16" s="2">
        <v>86.33</v>
      </c>
      <c r="L16" s="37">
        <v>1.00004</v>
      </c>
      <c r="M16" s="20">
        <f t="shared" si="1"/>
        <v>86.333453200000008</v>
      </c>
      <c r="N16" s="36">
        <v>84.197999999999993</v>
      </c>
      <c r="O16" s="35" t="s">
        <v>141</v>
      </c>
    </row>
    <row r="17" spans="1:15" s="1" customFormat="1" ht="18.75" customHeight="1" x14ac:dyDescent="0.15">
      <c r="A17" s="9">
        <v>14</v>
      </c>
      <c r="B17" s="3" t="s">
        <v>20</v>
      </c>
      <c r="C17" s="10">
        <v>11.5</v>
      </c>
      <c r="D17" s="11">
        <v>69.5</v>
      </c>
      <c r="E17" s="11">
        <f t="shared" si="0"/>
        <v>81</v>
      </c>
      <c r="F17" s="12" t="s">
        <v>8</v>
      </c>
      <c r="G17" s="8"/>
      <c r="H17" s="2">
        <v>81</v>
      </c>
      <c r="I17" s="27" t="s">
        <v>144</v>
      </c>
      <c r="J17" s="2">
        <v>17</v>
      </c>
      <c r="K17" s="2">
        <v>86.33</v>
      </c>
      <c r="L17" s="37">
        <v>1.00004</v>
      </c>
      <c r="M17" s="20">
        <f t="shared" si="1"/>
        <v>86.333453200000008</v>
      </c>
      <c r="N17" s="36">
        <v>84.197999999999993</v>
      </c>
      <c r="O17" s="35" t="s">
        <v>141</v>
      </c>
    </row>
    <row r="18" spans="1:15" s="1" customFormat="1" ht="18.75" customHeight="1" x14ac:dyDescent="0.15">
      <c r="A18" s="9">
        <v>15</v>
      </c>
      <c r="B18" s="3" t="s">
        <v>21</v>
      </c>
      <c r="C18" s="10">
        <v>11</v>
      </c>
      <c r="D18" s="13">
        <v>70</v>
      </c>
      <c r="E18" s="11">
        <f t="shared" si="0"/>
        <v>81</v>
      </c>
      <c r="F18" s="12" t="s">
        <v>8</v>
      </c>
      <c r="G18" s="8"/>
      <c r="H18" s="2">
        <v>81</v>
      </c>
      <c r="I18" s="27" t="s">
        <v>144</v>
      </c>
      <c r="J18" s="2">
        <v>2</v>
      </c>
      <c r="K18" s="2">
        <v>86</v>
      </c>
      <c r="L18" s="37">
        <v>1.00004</v>
      </c>
      <c r="M18" s="20">
        <f t="shared" si="1"/>
        <v>86.003439999999998</v>
      </c>
      <c r="N18" s="36">
        <v>84</v>
      </c>
      <c r="O18" s="35" t="s">
        <v>141</v>
      </c>
    </row>
    <row r="19" spans="1:15" s="1" customFormat="1" ht="18.75" customHeight="1" x14ac:dyDescent="0.15">
      <c r="A19" s="9">
        <v>16</v>
      </c>
      <c r="B19" s="3" t="s">
        <v>22</v>
      </c>
      <c r="C19" s="10">
        <v>12</v>
      </c>
      <c r="D19" s="11">
        <v>68.5</v>
      </c>
      <c r="E19" s="11">
        <f t="shared" si="0"/>
        <v>80.5</v>
      </c>
      <c r="F19" s="12" t="s">
        <v>8</v>
      </c>
      <c r="G19" s="8"/>
      <c r="H19" s="2">
        <v>80.5</v>
      </c>
      <c r="I19" s="27" t="s">
        <v>143</v>
      </c>
      <c r="J19" s="2">
        <v>3</v>
      </c>
      <c r="K19" s="2">
        <v>86.33</v>
      </c>
      <c r="L19" s="37">
        <v>0.99996200000000002</v>
      </c>
      <c r="M19" s="20">
        <f t="shared" si="1"/>
        <v>86.326719460000007</v>
      </c>
      <c r="N19" s="36">
        <v>83.99799999999999</v>
      </c>
      <c r="O19" s="35" t="s">
        <v>141</v>
      </c>
    </row>
    <row r="20" spans="1:15" s="1" customFormat="1" ht="18.75" customHeight="1" x14ac:dyDescent="0.15">
      <c r="A20" s="9">
        <v>17</v>
      </c>
      <c r="B20" s="3"/>
      <c r="C20" s="10">
        <v>10</v>
      </c>
      <c r="D20" s="11">
        <v>70.5</v>
      </c>
      <c r="E20" s="11">
        <f t="shared" si="0"/>
        <v>80.5</v>
      </c>
      <c r="F20" s="12" t="s">
        <v>8</v>
      </c>
      <c r="G20" s="8"/>
      <c r="H20" s="2">
        <v>80.5</v>
      </c>
      <c r="I20" s="27" t="s">
        <v>144</v>
      </c>
      <c r="J20" s="2">
        <v>4</v>
      </c>
      <c r="K20" s="2">
        <v>86</v>
      </c>
      <c r="L20" s="37">
        <v>1.00004</v>
      </c>
      <c r="M20" s="20">
        <f t="shared" si="1"/>
        <v>86.003439999999998</v>
      </c>
      <c r="N20" s="36">
        <v>83.800000000000011</v>
      </c>
      <c r="O20" s="35"/>
    </row>
    <row r="21" spans="1:15" s="1" customFormat="1" ht="18.75" customHeight="1" x14ac:dyDescent="0.15">
      <c r="A21" s="9">
        <v>18</v>
      </c>
      <c r="B21" s="3"/>
      <c r="C21" s="10">
        <v>15.5</v>
      </c>
      <c r="D21" s="13">
        <v>68.5</v>
      </c>
      <c r="E21" s="11">
        <f t="shared" si="0"/>
        <v>84</v>
      </c>
      <c r="F21" s="12" t="s">
        <v>8</v>
      </c>
      <c r="G21" s="8"/>
      <c r="H21" s="2">
        <v>84</v>
      </c>
      <c r="I21" s="27" t="s">
        <v>143</v>
      </c>
      <c r="J21" s="2">
        <v>15</v>
      </c>
      <c r="K21" s="2">
        <v>83.33</v>
      </c>
      <c r="L21" s="37">
        <v>0.99996200000000002</v>
      </c>
      <c r="M21" s="20">
        <f t="shared" si="1"/>
        <v>83.326833460000003</v>
      </c>
      <c r="N21" s="36">
        <v>83.597999999999999</v>
      </c>
      <c r="O21" s="35"/>
    </row>
    <row r="22" spans="1:15" s="1" customFormat="1" ht="18.75" customHeight="1" x14ac:dyDescent="0.15">
      <c r="A22" s="9">
        <v>19</v>
      </c>
      <c r="B22" s="3"/>
      <c r="C22" s="10">
        <v>10</v>
      </c>
      <c r="D22" s="13">
        <v>74</v>
      </c>
      <c r="E22" s="11">
        <f t="shared" si="0"/>
        <v>84</v>
      </c>
      <c r="F22" s="12" t="s">
        <v>8</v>
      </c>
      <c r="G22" s="8"/>
      <c r="H22" s="2">
        <v>84</v>
      </c>
      <c r="I22" s="27" t="s">
        <v>143</v>
      </c>
      <c r="J22" s="2">
        <v>13</v>
      </c>
      <c r="K22" s="2">
        <v>83</v>
      </c>
      <c r="L22" s="37">
        <v>0.99996200000000002</v>
      </c>
      <c r="M22" s="20">
        <f t="shared" si="1"/>
        <v>82.996846000000005</v>
      </c>
      <c r="N22" s="36">
        <v>83.4</v>
      </c>
      <c r="O22" s="2"/>
    </row>
    <row r="23" spans="1:15" s="1" customFormat="1" ht="18.75" customHeight="1" x14ac:dyDescent="0.15">
      <c r="A23" s="9">
        <v>20</v>
      </c>
      <c r="B23" s="14"/>
      <c r="C23" s="10">
        <v>13.5</v>
      </c>
      <c r="D23" s="13">
        <v>73</v>
      </c>
      <c r="E23" s="11">
        <f t="shared" si="0"/>
        <v>86.5</v>
      </c>
      <c r="F23" s="12" t="s">
        <v>8</v>
      </c>
      <c r="G23" s="8"/>
      <c r="H23" s="2">
        <v>86.5</v>
      </c>
      <c r="I23" s="27" t="s">
        <v>144</v>
      </c>
      <c r="J23" s="2">
        <v>23</v>
      </c>
      <c r="K23" s="2">
        <v>81</v>
      </c>
      <c r="L23" s="37">
        <v>1.00004</v>
      </c>
      <c r="M23" s="20">
        <f t="shared" si="1"/>
        <v>81.003240000000005</v>
      </c>
      <c r="N23" s="36">
        <v>83.2</v>
      </c>
      <c r="O23" s="2"/>
    </row>
    <row r="24" spans="1:15" s="1" customFormat="1" ht="18.75" customHeight="1" x14ac:dyDescent="0.15">
      <c r="A24" s="9">
        <v>21</v>
      </c>
      <c r="B24" s="3"/>
      <c r="C24" s="10">
        <v>15</v>
      </c>
      <c r="D24" s="11">
        <v>68</v>
      </c>
      <c r="E24" s="11">
        <f t="shared" si="0"/>
        <v>83</v>
      </c>
      <c r="F24" s="12" t="s">
        <v>8</v>
      </c>
      <c r="G24" s="8"/>
      <c r="H24" s="2">
        <v>83</v>
      </c>
      <c r="I24" s="27" t="s">
        <v>143</v>
      </c>
      <c r="J24" s="2">
        <v>20</v>
      </c>
      <c r="K24" s="2">
        <v>83.33</v>
      </c>
      <c r="L24" s="37">
        <v>0.99996200000000002</v>
      </c>
      <c r="M24" s="20">
        <f t="shared" si="1"/>
        <v>83.326833460000003</v>
      </c>
      <c r="N24" s="36">
        <v>83.198000000000008</v>
      </c>
      <c r="O24" s="2"/>
    </row>
    <row r="25" spans="1:15" s="1" customFormat="1" ht="18.75" customHeight="1" x14ac:dyDescent="0.15">
      <c r="A25" s="9">
        <v>22</v>
      </c>
      <c r="B25" s="14"/>
      <c r="C25" s="10">
        <v>13</v>
      </c>
      <c r="D25" s="13">
        <v>70</v>
      </c>
      <c r="E25" s="11">
        <f t="shared" si="0"/>
        <v>83</v>
      </c>
      <c r="F25" s="12" t="s">
        <v>8</v>
      </c>
      <c r="G25" s="8"/>
      <c r="H25" s="2">
        <v>83</v>
      </c>
      <c r="I25" s="27" t="s">
        <v>143</v>
      </c>
      <c r="J25" s="2">
        <v>16</v>
      </c>
      <c r="K25" s="2">
        <v>83</v>
      </c>
      <c r="L25" s="37">
        <v>0.99996200000000002</v>
      </c>
      <c r="M25" s="20">
        <f t="shared" si="1"/>
        <v>82.996846000000005</v>
      </c>
      <c r="N25" s="36">
        <v>83</v>
      </c>
      <c r="O25" s="2"/>
    </row>
    <row r="26" spans="1:15" s="1" customFormat="1" ht="18.75" customHeight="1" x14ac:dyDescent="0.15">
      <c r="A26" s="9">
        <v>23</v>
      </c>
      <c r="B26" s="3"/>
      <c r="C26" s="10">
        <v>12.5</v>
      </c>
      <c r="D26" s="11">
        <v>70</v>
      </c>
      <c r="E26" s="11">
        <f t="shared" si="0"/>
        <v>82.5</v>
      </c>
      <c r="F26" s="12" t="s">
        <v>8</v>
      </c>
      <c r="G26" s="8"/>
      <c r="H26" s="2">
        <v>82.5</v>
      </c>
      <c r="I26" s="27" t="s">
        <v>144</v>
      </c>
      <c r="J26" s="2">
        <v>16</v>
      </c>
      <c r="K26" s="2">
        <v>83.33</v>
      </c>
      <c r="L26" s="37">
        <v>1.00004</v>
      </c>
      <c r="M26" s="20">
        <f t="shared" si="1"/>
        <v>83.333333199999998</v>
      </c>
      <c r="N26" s="36">
        <v>82.99799999999999</v>
      </c>
      <c r="O26" s="2"/>
    </row>
    <row r="27" spans="1:15" s="1" customFormat="1" ht="18.75" customHeight="1" x14ac:dyDescent="0.15">
      <c r="A27" s="9">
        <v>24</v>
      </c>
      <c r="B27" s="3"/>
      <c r="C27" s="10">
        <v>13</v>
      </c>
      <c r="D27" s="11">
        <v>70</v>
      </c>
      <c r="E27" s="11">
        <f t="shared" si="0"/>
        <v>83</v>
      </c>
      <c r="F27" s="12" t="s">
        <v>8</v>
      </c>
      <c r="G27" s="8"/>
      <c r="H27" s="2">
        <v>83</v>
      </c>
      <c r="I27" s="27" t="s">
        <v>143</v>
      </c>
      <c r="J27" s="2">
        <v>23</v>
      </c>
      <c r="K27" s="2">
        <v>81.67</v>
      </c>
      <c r="L27" s="37">
        <v>0.99996200000000002</v>
      </c>
      <c r="M27" s="20">
        <f t="shared" si="1"/>
        <v>81.666896539999996</v>
      </c>
      <c r="N27" s="36">
        <v>82.201999999999998</v>
      </c>
      <c r="O27" s="2"/>
    </row>
    <row r="28" spans="1:15" s="1" customFormat="1" ht="18.75" customHeight="1" x14ac:dyDescent="0.15">
      <c r="A28" s="9">
        <v>25</v>
      </c>
      <c r="B28" s="3"/>
      <c r="C28" s="10">
        <v>14.5</v>
      </c>
      <c r="D28" s="13">
        <v>70</v>
      </c>
      <c r="E28" s="11">
        <f t="shared" si="0"/>
        <v>84.5</v>
      </c>
      <c r="F28" s="12" t="s">
        <v>8</v>
      </c>
      <c r="G28" s="8"/>
      <c r="H28" s="2">
        <v>84.5</v>
      </c>
      <c r="I28" s="27" t="s">
        <v>144</v>
      </c>
      <c r="J28" s="2">
        <v>19</v>
      </c>
      <c r="K28" s="2">
        <v>80.33</v>
      </c>
      <c r="L28" s="37">
        <v>1.00004</v>
      </c>
      <c r="M28" s="20">
        <f t="shared" si="1"/>
        <v>80.333213200000003</v>
      </c>
      <c r="N28" s="36">
        <v>81.998000000000005</v>
      </c>
      <c r="O28" s="2"/>
    </row>
    <row r="29" spans="1:15" s="1" customFormat="1" ht="18.75" customHeight="1" x14ac:dyDescent="0.15">
      <c r="A29" s="9">
        <v>26</v>
      </c>
      <c r="B29" s="3"/>
      <c r="C29" s="10">
        <v>14</v>
      </c>
      <c r="D29" s="13">
        <v>67.5</v>
      </c>
      <c r="E29" s="11">
        <f t="shared" si="0"/>
        <v>81.5</v>
      </c>
      <c r="F29" s="12" t="s">
        <v>8</v>
      </c>
      <c r="G29" s="8"/>
      <c r="H29" s="2">
        <v>81.5</v>
      </c>
      <c r="I29" s="27" t="s">
        <v>143</v>
      </c>
      <c r="J29" s="2">
        <v>10</v>
      </c>
      <c r="K29" s="2">
        <v>82.33</v>
      </c>
      <c r="L29" s="37">
        <v>0.99996200000000002</v>
      </c>
      <c r="M29" s="20">
        <f t="shared" si="1"/>
        <v>82.326871460000007</v>
      </c>
      <c r="N29" s="36">
        <v>81.99799999999999</v>
      </c>
      <c r="O29" s="2"/>
    </row>
    <row r="30" spans="1:15" s="1" customFormat="1" ht="18.75" customHeight="1" x14ac:dyDescent="0.15">
      <c r="A30" s="9">
        <v>27</v>
      </c>
      <c r="B30" s="3"/>
      <c r="C30" s="10">
        <v>12</v>
      </c>
      <c r="D30" s="11">
        <v>69</v>
      </c>
      <c r="E30" s="11">
        <f t="shared" si="0"/>
        <v>81</v>
      </c>
      <c r="F30" s="12" t="s">
        <v>8</v>
      </c>
      <c r="G30" s="8"/>
      <c r="H30" s="2">
        <v>81</v>
      </c>
      <c r="I30" s="27" t="s">
        <v>143</v>
      </c>
      <c r="J30" s="2">
        <v>14</v>
      </c>
      <c r="K30" s="2">
        <v>82</v>
      </c>
      <c r="L30" s="37">
        <v>0.99996200000000002</v>
      </c>
      <c r="M30" s="20">
        <f t="shared" si="1"/>
        <v>81.996883999999994</v>
      </c>
      <c r="N30" s="36">
        <v>81.599999999999994</v>
      </c>
      <c r="O30" s="2"/>
    </row>
    <row r="31" spans="1:15" s="1" customFormat="1" ht="18.75" customHeight="1" x14ac:dyDescent="0.15">
      <c r="A31" s="9">
        <v>28</v>
      </c>
      <c r="B31" s="3"/>
      <c r="C31" s="10">
        <v>11.5</v>
      </c>
      <c r="D31" s="13">
        <v>69</v>
      </c>
      <c r="E31" s="11">
        <f t="shared" si="0"/>
        <v>80.5</v>
      </c>
      <c r="F31" s="12" t="s">
        <v>8</v>
      </c>
      <c r="G31" s="8"/>
      <c r="H31" s="2">
        <v>80.5</v>
      </c>
      <c r="I31" s="27" t="s">
        <v>143</v>
      </c>
      <c r="J31" s="2">
        <v>25</v>
      </c>
      <c r="K31" s="2">
        <v>82.33</v>
      </c>
      <c r="L31" s="37">
        <v>0.99996200000000002</v>
      </c>
      <c r="M31" s="20">
        <f t="shared" si="1"/>
        <v>82.326871460000007</v>
      </c>
      <c r="N31" s="36">
        <v>81.597999999999999</v>
      </c>
      <c r="O31" s="2"/>
    </row>
    <row r="32" spans="1:15" s="1" customFormat="1" ht="18.75" customHeight="1" x14ac:dyDescent="0.15">
      <c r="A32" s="9">
        <v>29</v>
      </c>
      <c r="B32" s="3"/>
      <c r="C32" s="10">
        <v>13</v>
      </c>
      <c r="D32" s="13">
        <v>68.5</v>
      </c>
      <c r="E32" s="11">
        <f t="shared" si="0"/>
        <v>81.5</v>
      </c>
      <c r="F32" s="12" t="s">
        <v>8</v>
      </c>
      <c r="G32" s="8"/>
      <c r="H32" s="2">
        <v>81.5</v>
      </c>
      <c r="I32" s="27" t="s">
        <v>144</v>
      </c>
      <c r="J32" s="2">
        <v>1</v>
      </c>
      <c r="K32" s="2">
        <v>81</v>
      </c>
      <c r="L32" s="37">
        <v>1.00004</v>
      </c>
      <c r="M32" s="20">
        <f t="shared" si="1"/>
        <v>81.003240000000005</v>
      </c>
      <c r="N32" s="36">
        <v>81.2</v>
      </c>
      <c r="O32" s="2"/>
    </row>
    <row r="33" spans="1:15" s="1" customFormat="1" ht="18.75" customHeight="1" x14ac:dyDescent="0.15">
      <c r="A33" s="9">
        <v>30</v>
      </c>
      <c r="B33" s="3"/>
      <c r="C33" s="10">
        <v>14.5</v>
      </c>
      <c r="D33" s="13">
        <v>68</v>
      </c>
      <c r="E33" s="11">
        <f t="shared" si="0"/>
        <v>82.5</v>
      </c>
      <c r="F33" s="12" t="s">
        <v>8</v>
      </c>
      <c r="G33" s="8"/>
      <c r="H33" s="2">
        <v>82.5</v>
      </c>
      <c r="I33" s="27" t="s">
        <v>144</v>
      </c>
      <c r="J33" s="2">
        <v>7</v>
      </c>
      <c r="K33" s="2">
        <v>79.67</v>
      </c>
      <c r="L33" s="37">
        <v>1.00004</v>
      </c>
      <c r="M33" s="20">
        <f t="shared" si="1"/>
        <v>79.673186800000011</v>
      </c>
      <c r="N33" s="36">
        <v>80.801999999999992</v>
      </c>
      <c r="O33" s="2"/>
    </row>
    <row r="34" spans="1:15" s="1" customFormat="1" ht="18.75" customHeight="1" x14ac:dyDescent="0.15">
      <c r="A34" s="9">
        <v>31</v>
      </c>
      <c r="B34" s="3"/>
      <c r="C34" s="10">
        <v>13</v>
      </c>
      <c r="D34" s="13">
        <v>70.5</v>
      </c>
      <c r="E34" s="11">
        <f t="shared" si="0"/>
        <v>83.5</v>
      </c>
      <c r="F34" s="12" t="s">
        <v>8</v>
      </c>
      <c r="G34" s="8"/>
      <c r="H34" s="2">
        <v>83.5</v>
      </c>
      <c r="I34" s="27" t="s">
        <v>143</v>
      </c>
      <c r="J34" s="2">
        <v>1</v>
      </c>
      <c r="K34" s="2">
        <v>79</v>
      </c>
      <c r="L34" s="37">
        <v>0.99996200000000002</v>
      </c>
      <c r="M34" s="20">
        <f t="shared" si="1"/>
        <v>78.996998000000005</v>
      </c>
      <c r="N34" s="36">
        <v>80.8</v>
      </c>
      <c r="O34" s="2"/>
    </row>
    <row r="35" spans="1:15" s="1" customFormat="1" ht="18.75" customHeight="1" x14ac:dyDescent="0.15">
      <c r="A35" s="9">
        <v>32</v>
      </c>
      <c r="B35" s="3"/>
      <c r="C35" s="10">
        <v>11.5</v>
      </c>
      <c r="D35" s="11">
        <v>70</v>
      </c>
      <c r="E35" s="11">
        <f t="shared" si="0"/>
        <v>81.5</v>
      </c>
      <c r="F35" s="12" t="s">
        <v>8</v>
      </c>
      <c r="G35" s="8"/>
      <c r="H35" s="2">
        <v>81.5</v>
      </c>
      <c r="I35" s="27" t="s">
        <v>144</v>
      </c>
      <c r="J35" s="2">
        <v>8</v>
      </c>
      <c r="K35" s="2">
        <v>80</v>
      </c>
      <c r="L35" s="37">
        <v>1.00004</v>
      </c>
      <c r="M35" s="20">
        <f t="shared" si="1"/>
        <v>80.003200000000007</v>
      </c>
      <c r="N35" s="36">
        <v>80.599999999999994</v>
      </c>
      <c r="O35" s="2"/>
    </row>
    <row r="36" spans="1:15" s="1" customFormat="1" ht="18.75" customHeight="1" x14ac:dyDescent="0.15">
      <c r="A36" s="9">
        <v>33</v>
      </c>
      <c r="B36" s="3"/>
      <c r="C36" s="10">
        <v>10.5</v>
      </c>
      <c r="D36" s="11">
        <v>70</v>
      </c>
      <c r="E36" s="11">
        <f t="shared" si="0"/>
        <v>80.5</v>
      </c>
      <c r="F36" s="12" t="s">
        <v>8</v>
      </c>
      <c r="G36" s="8"/>
      <c r="H36" s="2">
        <v>80.5</v>
      </c>
      <c r="I36" s="27" t="s">
        <v>143</v>
      </c>
      <c r="J36" s="2">
        <v>9</v>
      </c>
      <c r="K36" s="2">
        <v>80.33</v>
      </c>
      <c r="L36" s="37">
        <v>0.99996200000000002</v>
      </c>
      <c r="M36" s="20">
        <f t="shared" si="1"/>
        <v>80.32694746</v>
      </c>
      <c r="N36" s="36">
        <v>80.397999999999996</v>
      </c>
      <c r="O36" s="2"/>
    </row>
    <row r="37" spans="1:15" s="1" customFormat="1" ht="18.75" customHeight="1" x14ac:dyDescent="0.15">
      <c r="A37" s="9">
        <v>34</v>
      </c>
      <c r="B37" s="3"/>
      <c r="C37" s="10">
        <v>11.5</v>
      </c>
      <c r="D37" s="13">
        <v>69</v>
      </c>
      <c r="E37" s="11">
        <f t="shared" si="0"/>
        <v>80.5</v>
      </c>
      <c r="F37" s="12" t="s">
        <v>8</v>
      </c>
      <c r="G37" s="8"/>
      <c r="H37" s="2">
        <v>80.5</v>
      </c>
      <c r="I37" s="27" t="s">
        <v>143</v>
      </c>
      <c r="J37" s="2">
        <v>8</v>
      </c>
      <c r="K37" s="2">
        <v>79.33</v>
      </c>
      <c r="L37" s="37">
        <v>0.99996200000000002</v>
      </c>
      <c r="M37" s="20">
        <f t="shared" si="1"/>
        <v>79.326985460000003</v>
      </c>
      <c r="N37" s="36">
        <v>79.798000000000002</v>
      </c>
      <c r="O37" s="2"/>
    </row>
    <row r="38" spans="1:15" s="1" customFormat="1" ht="18.75" customHeight="1" x14ac:dyDescent="0.15">
      <c r="A38" s="9">
        <v>35</v>
      </c>
      <c r="B38" s="3"/>
      <c r="C38" s="10">
        <v>13</v>
      </c>
      <c r="D38" s="13">
        <v>67.5</v>
      </c>
      <c r="E38" s="11">
        <f t="shared" si="0"/>
        <v>80.5</v>
      </c>
      <c r="F38" s="12" t="s">
        <v>8</v>
      </c>
      <c r="G38" s="8"/>
      <c r="H38" s="2">
        <v>80.5</v>
      </c>
      <c r="I38" s="27" t="s">
        <v>143</v>
      </c>
      <c r="J38" s="2">
        <v>7</v>
      </c>
      <c r="K38" s="2">
        <v>78.67</v>
      </c>
      <c r="L38" s="37">
        <v>0.99996200000000002</v>
      </c>
      <c r="M38" s="20">
        <f t="shared" si="1"/>
        <v>78.667010540000007</v>
      </c>
      <c r="N38" s="36">
        <v>79.402000000000001</v>
      </c>
      <c r="O38" s="2"/>
    </row>
    <row r="39" spans="1:15" s="1" customFormat="1" ht="18.75" customHeight="1" x14ac:dyDescent="0.15">
      <c r="A39" s="9">
        <v>36</v>
      </c>
      <c r="B39" s="3"/>
      <c r="C39" s="10">
        <v>11.5</v>
      </c>
      <c r="D39" s="13">
        <v>74</v>
      </c>
      <c r="E39" s="11">
        <f t="shared" si="0"/>
        <v>85.5</v>
      </c>
      <c r="F39" s="12" t="s">
        <v>8</v>
      </c>
      <c r="G39" s="8"/>
      <c r="H39" s="2">
        <v>85.5</v>
      </c>
      <c r="I39" s="27" t="s">
        <v>144</v>
      </c>
      <c r="J39" s="2">
        <v>14</v>
      </c>
      <c r="K39" s="2">
        <v>75</v>
      </c>
      <c r="L39" s="37">
        <v>1.00004</v>
      </c>
      <c r="M39" s="20">
        <f t="shared" si="1"/>
        <v>75.003</v>
      </c>
      <c r="N39" s="36">
        <v>79.2</v>
      </c>
      <c r="O39" s="2"/>
    </row>
    <row r="40" spans="1:15" s="1" customFormat="1" ht="18.75" customHeight="1" x14ac:dyDescent="0.15">
      <c r="A40" s="9">
        <v>37</v>
      </c>
      <c r="B40" s="3"/>
      <c r="C40" s="10">
        <v>13.5</v>
      </c>
      <c r="D40" s="13">
        <v>67</v>
      </c>
      <c r="E40" s="11">
        <f t="shared" si="0"/>
        <v>80.5</v>
      </c>
      <c r="F40" s="12" t="s">
        <v>8</v>
      </c>
      <c r="G40" s="8"/>
      <c r="H40" s="2">
        <v>80.5</v>
      </c>
      <c r="I40" s="27" t="s">
        <v>144</v>
      </c>
      <c r="J40" s="2">
        <v>25</v>
      </c>
      <c r="K40" s="2">
        <v>78.33</v>
      </c>
      <c r="L40" s="37">
        <v>1.00004</v>
      </c>
      <c r="M40" s="20">
        <f t="shared" si="1"/>
        <v>78.333133200000006</v>
      </c>
      <c r="N40" s="36">
        <v>79.198000000000008</v>
      </c>
      <c r="O40" s="2"/>
    </row>
    <row r="41" spans="1:15" s="1" customFormat="1" ht="18.75" customHeight="1" x14ac:dyDescent="0.15">
      <c r="A41" s="9">
        <v>38</v>
      </c>
      <c r="B41" s="3"/>
      <c r="C41" s="10">
        <v>12</v>
      </c>
      <c r="D41" s="13">
        <v>69</v>
      </c>
      <c r="E41" s="11">
        <f t="shared" si="0"/>
        <v>81</v>
      </c>
      <c r="F41" s="12" t="s">
        <v>8</v>
      </c>
      <c r="G41" s="8"/>
      <c r="H41" s="2">
        <v>81</v>
      </c>
      <c r="I41" s="27" t="s">
        <v>144</v>
      </c>
      <c r="J41" s="2">
        <v>6</v>
      </c>
      <c r="K41" s="2">
        <v>76</v>
      </c>
      <c r="L41" s="37">
        <v>1.00004</v>
      </c>
      <c r="M41" s="20">
        <f t="shared" si="1"/>
        <v>76.003039999999999</v>
      </c>
      <c r="N41" s="36">
        <v>78</v>
      </c>
      <c r="O41" s="2"/>
    </row>
    <row r="42" spans="1:15" s="1" customFormat="1" ht="18.75" customHeight="1" x14ac:dyDescent="0.15">
      <c r="A42" s="9">
        <v>39</v>
      </c>
      <c r="B42" s="3"/>
      <c r="C42" s="10">
        <v>14</v>
      </c>
      <c r="D42" s="13">
        <v>66.5</v>
      </c>
      <c r="E42" s="11">
        <f t="shared" si="0"/>
        <v>80.5</v>
      </c>
      <c r="F42" s="12" t="s">
        <v>8</v>
      </c>
      <c r="G42" s="8"/>
      <c r="H42" s="2">
        <v>80.5</v>
      </c>
      <c r="I42" s="27" t="s">
        <v>144</v>
      </c>
      <c r="J42" s="2">
        <v>22</v>
      </c>
      <c r="K42" s="2">
        <v>75</v>
      </c>
      <c r="L42" s="37">
        <v>1.00004</v>
      </c>
      <c r="M42" s="20">
        <f t="shared" si="1"/>
        <v>75.003</v>
      </c>
      <c r="N42" s="36">
        <v>77.2</v>
      </c>
      <c r="O42" s="2"/>
    </row>
    <row r="43" spans="1:15" s="1" customFormat="1" ht="18.75" customHeight="1" x14ac:dyDescent="0.15">
      <c r="A43" s="9">
        <v>40</v>
      </c>
      <c r="B43" s="3"/>
      <c r="C43" s="10">
        <v>13</v>
      </c>
      <c r="D43" s="13">
        <v>72</v>
      </c>
      <c r="E43" s="11">
        <f t="shared" si="0"/>
        <v>85</v>
      </c>
      <c r="F43" s="12" t="s">
        <v>8</v>
      </c>
      <c r="G43" s="8"/>
      <c r="H43" s="2">
        <v>85</v>
      </c>
      <c r="I43" s="27" t="s">
        <v>143</v>
      </c>
      <c r="J43" s="2">
        <v>11</v>
      </c>
      <c r="K43" s="2">
        <v>69.67</v>
      </c>
      <c r="L43" s="37">
        <v>0.99996200000000002</v>
      </c>
      <c r="M43" s="20">
        <f t="shared" si="1"/>
        <v>69.667352539999996</v>
      </c>
      <c r="N43" s="36">
        <v>75.801999999999992</v>
      </c>
      <c r="O43" s="2"/>
    </row>
    <row r="44" spans="1:15" ht="29.25" customHeight="1" x14ac:dyDescent="0.15">
      <c r="A44" s="48" t="s">
        <v>24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s="1" customFormat="1" ht="28.5" customHeight="1" x14ac:dyDescent="0.15">
      <c r="A45" s="5" t="s">
        <v>1</v>
      </c>
      <c r="B45" s="6" t="s">
        <v>2</v>
      </c>
      <c r="C45" s="7" t="s">
        <v>3</v>
      </c>
      <c r="D45" s="7" t="s">
        <v>4</v>
      </c>
      <c r="E45" s="7" t="s">
        <v>5</v>
      </c>
      <c r="F45" s="7" t="s">
        <v>6</v>
      </c>
      <c r="G45" s="7" t="s">
        <v>65</v>
      </c>
      <c r="H45" s="7" t="s">
        <v>96</v>
      </c>
      <c r="I45" s="21" t="s">
        <v>97</v>
      </c>
      <c r="J45" s="22" t="s">
        <v>98</v>
      </c>
      <c r="K45" s="22" t="s">
        <v>99</v>
      </c>
      <c r="L45" s="22" t="s">
        <v>149</v>
      </c>
      <c r="M45" s="23" t="s">
        <v>147</v>
      </c>
      <c r="N45" s="23" t="s">
        <v>146</v>
      </c>
      <c r="O45" s="22" t="s">
        <v>101</v>
      </c>
    </row>
    <row r="46" spans="1:15" s="1" customFormat="1" ht="18.75" customHeight="1" x14ac:dyDescent="0.15">
      <c r="A46" s="2">
        <v>1</v>
      </c>
      <c r="B46" s="3" t="s">
        <v>25</v>
      </c>
      <c r="C46" s="10">
        <v>16</v>
      </c>
      <c r="D46" s="2">
        <v>72.5</v>
      </c>
      <c r="E46" s="2">
        <f t="shared" ref="E46:E56" si="2">SUM(C46:D46)</f>
        <v>88.5</v>
      </c>
      <c r="F46" s="15" t="s">
        <v>8</v>
      </c>
      <c r="G46" s="8"/>
      <c r="H46" s="2">
        <v>88.5</v>
      </c>
      <c r="I46" s="27" t="s">
        <v>144</v>
      </c>
      <c r="J46" s="2">
        <v>21</v>
      </c>
      <c r="K46" s="2">
        <v>88.67</v>
      </c>
      <c r="L46" s="37">
        <v>1.00004</v>
      </c>
      <c r="M46" s="20">
        <f>K46*L46</f>
        <v>88.673546800000011</v>
      </c>
      <c r="N46" s="20">
        <f>M46*0.6+H46*0.4</f>
        <v>88.60412808000001</v>
      </c>
      <c r="O46" s="35" t="s">
        <v>141</v>
      </c>
    </row>
    <row r="47" spans="1:15" s="1" customFormat="1" ht="18.75" customHeight="1" x14ac:dyDescent="0.15">
      <c r="A47" s="2">
        <v>2</v>
      </c>
      <c r="B47" s="3" t="s">
        <v>26</v>
      </c>
      <c r="C47" s="10">
        <v>13</v>
      </c>
      <c r="D47" s="2">
        <v>72</v>
      </c>
      <c r="E47" s="2">
        <f t="shared" si="2"/>
        <v>85</v>
      </c>
      <c r="F47" s="15" t="s">
        <v>8</v>
      </c>
      <c r="G47" s="8"/>
      <c r="H47" s="2">
        <v>85</v>
      </c>
      <c r="I47" s="27" t="s">
        <v>144</v>
      </c>
      <c r="J47" s="2">
        <v>18</v>
      </c>
      <c r="K47" s="2">
        <v>88.33</v>
      </c>
      <c r="L47" s="37">
        <v>1.00004</v>
      </c>
      <c r="M47" s="20">
        <f t="shared" ref="M47:M56" si="3">K47*L47</f>
        <v>88.333533200000005</v>
      </c>
      <c r="N47" s="20">
        <f t="shared" ref="N47:N56" si="4">M47*0.6+H47*0.4</f>
        <v>87.000119920000003</v>
      </c>
      <c r="O47" s="35" t="s">
        <v>141</v>
      </c>
    </row>
    <row r="48" spans="1:15" s="1" customFormat="1" ht="18.75" customHeight="1" x14ac:dyDescent="0.15">
      <c r="A48" s="2">
        <v>3</v>
      </c>
      <c r="B48" s="3" t="s">
        <v>27</v>
      </c>
      <c r="C48" s="10">
        <v>13.5</v>
      </c>
      <c r="D48" s="2">
        <v>70</v>
      </c>
      <c r="E48" s="2">
        <f t="shared" si="2"/>
        <v>83.5</v>
      </c>
      <c r="F48" s="15" t="s">
        <v>8</v>
      </c>
      <c r="G48" s="8"/>
      <c r="H48" s="2">
        <v>83.5</v>
      </c>
      <c r="I48" s="27" t="s">
        <v>144</v>
      </c>
      <c r="J48" s="2">
        <v>12</v>
      </c>
      <c r="K48" s="2">
        <v>88</v>
      </c>
      <c r="L48" s="37">
        <v>1.00004</v>
      </c>
      <c r="M48" s="20">
        <f t="shared" si="3"/>
        <v>88.003520000000009</v>
      </c>
      <c r="N48" s="20">
        <f t="shared" si="4"/>
        <v>86.202112</v>
      </c>
      <c r="O48" s="35" t="s">
        <v>141</v>
      </c>
    </row>
    <row r="49" spans="1:15" s="1" customFormat="1" ht="18.75" customHeight="1" x14ac:dyDescent="0.15">
      <c r="A49" s="27">
        <v>4</v>
      </c>
      <c r="B49" s="3" t="s">
        <v>28</v>
      </c>
      <c r="C49" s="10">
        <v>16</v>
      </c>
      <c r="D49" s="2">
        <v>67</v>
      </c>
      <c r="E49" s="2">
        <f t="shared" si="2"/>
        <v>83</v>
      </c>
      <c r="F49" s="15" t="s">
        <v>8</v>
      </c>
      <c r="G49" s="8"/>
      <c r="H49" s="2">
        <v>83</v>
      </c>
      <c r="I49" s="27" t="s">
        <v>143</v>
      </c>
      <c r="J49" s="2">
        <v>4</v>
      </c>
      <c r="K49" s="2">
        <v>87.67</v>
      </c>
      <c r="L49" s="37">
        <v>0.99996200000000002</v>
      </c>
      <c r="M49" s="20">
        <f t="shared" si="3"/>
        <v>87.666668540000003</v>
      </c>
      <c r="N49" s="20">
        <f t="shared" si="4"/>
        <v>85.800001124000005</v>
      </c>
      <c r="O49" s="35" t="s">
        <v>141</v>
      </c>
    </row>
    <row r="50" spans="1:15" s="1" customFormat="1" ht="18.75" customHeight="1" x14ac:dyDescent="0.15">
      <c r="A50" s="27">
        <v>5</v>
      </c>
      <c r="B50" s="3"/>
      <c r="C50" s="10">
        <v>12</v>
      </c>
      <c r="D50" s="2">
        <v>71</v>
      </c>
      <c r="E50" s="2">
        <f t="shared" si="2"/>
        <v>83</v>
      </c>
      <c r="F50" s="15" t="s">
        <v>8</v>
      </c>
      <c r="G50" s="8"/>
      <c r="H50" s="2">
        <v>83</v>
      </c>
      <c r="I50" s="27" t="s">
        <v>143</v>
      </c>
      <c r="J50" s="2">
        <v>19</v>
      </c>
      <c r="K50" s="2">
        <v>86.33</v>
      </c>
      <c r="L50" s="37">
        <v>0.99996200000000002</v>
      </c>
      <c r="M50" s="20">
        <f t="shared" si="3"/>
        <v>86.326719460000007</v>
      </c>
      <c r="N50" s="20">
        <f t="shared" si="4"/>
        <v>84.996031676000001</v>
      </c>
      <c r="O50" s="27"/>
    </row>
    <row r="51" spans="1:15" s="1" customFormat="1" ht="18.75" customHeight="1" x14ac:dyDescent="0.15">
      <c r="A51" s="27">
        <v>6</v>
      </c>
      <c r="B51" s="3"/>
      <c r="C51" s="10">
        <v>14</v>
      </c>
      <c r="D51" s="2">
        <v>70.5</v>
      </c>
      <c r="E51" s="2">
        <f t="shared" si="2"/>
        <v>84.5</v>
      </c>
      <c r="F51" s="15" t="s">
        <v>8</v>
      </c>
      <c r="G51" s="8"/>
      <c r="H51" s="2">
        <v>84.5</v>
      </c>
      <c r="I51" s="27" t="s">
        <v>143</v>
      </c>
      <c r="J51" s="2">
        <v>2</v>
      </c>
      <c r="K51" s="2">
        <v>83</v>
      </c>
      <c r="L51" s="37">
        <v>0.99996200000000002</v>
      </c>
      <c r="M51" s="20">
        <f t="shared" si="3"/>
        <v>82.996846000000005</v>
      </c>
      <c r="N51" s="20">
        <f t="shared" si="4"/>
        <v>83.598107600000006</v>
      </c>
      <c r="O51" s="27"/>
    </row>
    <row r="52" spans="1:15" s="1" customFormat="1" ht="18.75" customHeight="1" x14ac:dyDescent="0.15">
      <c r="A52" s="27">
        <v>7</v>
      </c>
      <c r="B52" s="3"/>
      <c r="C52" s="10">
        <v>14</v>
      </c>
      <c r="D52" s="2">
        <v>70</v>
      </c>
      <c r="E52" s="2">
        <f t="shared" si="2"/>
        <v>84</v>
      </c>
      <c r="F52" s="15" t="s">
        <v>8</v>
      </c>
      <c r="G52" s="8"/>
      <c r="H52" s="2">
        <v>84</v>
      </c>
      <c r="I52" s="27" t="s">
        <v>143</v>
      </c>
      <c r="J52" s="2">
        <v>17</v>
      </c>
      <c r="K52" s="2">
        <v>83.33</v>
      </c>
      <c r="L52" s="37">
        <v>0.99996200000000002</v>
      </c>
      <c r="M52" s="20">
        <f t="shared" si="3"/>
        <v>83.326833460000003</v>
      </c>
      <c r="N52" s="20">
        <f t="shared" si="4"/>
        <v>83.596100075999999</v>
      </c>
      <c r="O52" s="27"/>
    </row>
    <row r="53" spans="1:15" s="1" customFormat="1" ht="18.75" customHeight="1" x14ac:dyDescent="0.15">
      <c r="A53" s="27">
        <v>8</v>
      </c>
      <c r="B53" s="3"/>
      <c r="C53" s="10">
        <v>11</v>
      </c>
      <c r="D53" s="2">
        <v>72</v>
      </c>
      <c r="E53" s="2">
        <f t="shared" si="2"/>
        <v>83</v>
      </c>
      <c r="F53" s="15" t="s">
        <v>8</v>
      </c>
      <c r="G53" s="8"/>
      <c r="H53" s="2">
        <v>83</v>
      </c>
      <c r="I53" s="27" t="s">
        <v>144</v>
      </c>
      <c r="J53" s="2">
        <v>10</v>
      </c>
      <c r="K53" s="2">
        <v>83</v>
      </c>
      <c r="L53" s="37">
        <v>1.00004</v>
      </c>
      <c r="M53" s="20">
        <f t="shared" si="3"/>
        <v>83.003320000000002</v>
      </c>
      <c r="N53" s="20">
        <f t="shared" si="4"/>
        <v>83.001992000000001</v>
      </c>
      <c r="O53" s="27"/>
    </row>
    <row r="54" spans="1:15" s="1" customFormat="1" ht="18.75" customHeight="1" x14ac:dyDescent="0.15">
      <c r="A54" s="27">
        <v>9</v>
      </c>
      <c r="B54" s="3"/>
      <c r="C54" s="10">
        <v>13</v>
      </c>
      <c r="D54" s="2">
        <v>70</v>
      </c>
      <c r="E54" s="2">
        <f t="shared" si="2"/>
        <v>83</v>
      </c>
      <c r="F54" s="15" t="s">
        <v>8</v>
      </c>
      <c r="G54" s="8"/>
      <c r="H54" s="2">
        <v>83</v>
      </c>
      <c r="I54" s="27" t="s">
        <v>144</v>
      </c>
      <c r="J54" s="2">
        <v>9</v>
      </c>
      <c r="K54" s="2">
        <v>81</v>
      </c>
      <c r="L54" s="37">
        <v>1.00004</v>
      </c>
      <c r="M54" s="20">
        <f t="shared" si="3"/>
        <v>81.003240000000005</v>
      </c>
      <c r="N54" s="20">
        <f t="shared" si="4"/>
        <v>81.801944000000006</v>
      </c>
      <c r="O54" s="27"/>
    </row>
    <row r="55" spans="1:15" s="1" customFormat="1" ht="18.75" customHeight="1" x14ac:dyDescent="0.15">
      <c r="A55" s="27">
        <v>10</v>
      </c>
      <c r="B55" s="3"/>
      <c r="C55" s="10">
        <v>12</v>
      </c>
      <c r="D55" s="2">
        <v>72</v>
      </c>
      <c r="E55" s="2">
        <f t="shared" si="2"/>
        <v>84</v>
      </c>
      <c r="F55" s="15" t="s">
        <v>8</v>
      </c>
      <c r="G55" s="8"/>
      <c r="H55" s="2">
        <v>84</v>
      </c>
      <c r="I55" s="27" t="s">
        <v>143</v>
      </c>
      <c r="J55" s="2">
        <v>21</v>
      </c>
      <c r="K55" s="2">
        <v>79.33</v>
      </c>
      <c r="L55" s="37">
        <v>0.99996200000000002</v>
      </c>
      <c r="M55" s="20">
        <f t="shared" si="3"/>
        <v>79.326985460000003</v>
      </c>
      <c r="N55" s="20">
        <f t="shared" si="4"/>
        <v>81.196191276000008</v>
      </c>
      <c r="O55" s="27"/>
    </row>
    <row r="56" spans="1:15" s="1" customFormat="1" ht="18.75" customHeight="1" x14ac:dyDescent="0.15">
      <c r="A56" s="27">
        <v>11</v>
      </c>
      <c r="B56" s="3"/>
      <c r="C56" s="10">
        <v>11.5</v>
      </c>
      <c r="D56" s="2">
        <v>71.5</v>
      </c>
      <c r="E56" s="2">
        <f t="shared" si="2"/>
        <v>83</v>
      </c>
      <c r="F56" s="15" t="s">
        <v>8</v>
      </c>
      <c r="G56" s="8"/>
      <c r="H56" s="2">
        <v>83</v>
      </c>
      <c r="I56" s="27" t="s">
        <v>144</v>
      </c>
      <c r="J56" s="2">
        <v>5</v>
      </c>
      <c r="K56" s="2">
        <v>79.67</v>
      </c>
      <c r="L56" s="37">
        <v>1.00004</v>
      </c>
      <c r="M56" s="20">
        <f t="shared" si="3"/>
        <v>79.673186800000011</v>
      </c>
      <c r="N56" s="20">
        <f t="shared" si="4"/>
        <v>81.003912080000006</v>
      </c>
      <c r="O56" s="27"/>
    </row>
    <row r="57" spans="1:15" ht="32.25" customHeight="1" x14ac:dyDescent="0.15">
      <c r="A57" s="48" t="s">
        <v>29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9"/>
    </row>
    <row r="58" spans="1:15" s="1" customFormat="1" ht="28.5" customHeight="1" x14ac:dyDescent="0.15">
      <c r="A58" s="5" t="s">
        <v>1</v>
      </c>
      <c r="B58" s="6" t="s">
        <v>2</v>
      </c>
      <c r="C58" s="7" t="s">
        <v>3</v>
      </c>
      <c r="D58" s="7" t="s">
        <v>4</v>
      </c>
      <c r="E58" s="7" t="s">
        <v>5</v>
      </c>
      <c r="F58" s="7" t="s">
        <v>6</v>
      </c>
      <c r="G58" s="7" t="s">
        <v>65</v>
      </c>
      <c r="H58" s="7" t="s">
        <v>96</v>
      </c>
      <c r="I58" s="21" t="s">
        <v>97</v>
      </c>
      <c r="J58" s="22" t="s">
        <v>98</v>
      </c>
      <c r="K58" s="22" t="s">
        <v>99</v>
      </c>
      <c r="L58" s="22" t="s">
        <v>100</v>
      </c>
      <c r="M58" s="22" t="s">
        <v>101</v>
      </c>
      <c r="N58" s="41"/>
    </row>
    <row r="59" spans="1:15" s="1" customFormat="1" ht="18.75" customHeight="1" x14ac:dyDescent="0.15">
      <c r="A59" s="9">
        <v>1</v>
      </c>
      <c r="B59" s="3" t="s">
        <v>30</v>
      </c>
      <c r="C59" s="10">
        <v>11</v>
      </c>
      <c r="D59" s="2">
        <v>73.5</v>
      </c>
      <c r="E59" s="2">
        <f t="shared" ref="E59:E78" si="5">SUM(C59:D59)</f>
        <v>84.5</v>
      </c>
      <c r="F59" s="2" t="s">
        <v>8</v>
      </c>
      <c r="G59" s="8"/>
      <c r="H59" s="2">
        <v>84.5</v>
      </c>
      <c r="I59" s="27" t="s">
        <v>138</v>
      </c>
      <c r="J59" s="2">
        <v>14</v>
      </c>
      <c r="K59" s="2">
        <v>88</v>
      </c>
      <c r="L59" s="20">
        <f t="shared" ref="L59:L78" si="6">H59*0.4+K59*0.6</f>
        <v>86.6</v>
      </c>
      <c r="M59" s="27" t="s">
        <v>141</v>
      </c>
      <c r="N59" s="42"/>
    </row>
    <row r="60" spans="1:15" s="1" customFormat="1" ht="18.75" customHeight="1" x14ac:dyDescent="0.15">
      <c r="A60" s="9">
        <v>2</v>
      </c>
      <c r="B60" s="3" t="s">
        <v>34</v>
      </c>
      <c r="C60" s="10">
        <v>8</v>
      </c>
      <c r="D60" s="2">
        <v>71</v>
      </c>
      <c r="E60" s="2">
        <f t="shared" si="5"/>
        <v>79</v>
      </c>
      <c r="F60" s="2" t="s">
        <v>8</v>
      </c>
      <c r="G60" s="8"/>
      <c r="H60" s="2">
        <v>79</v>
      </c>
      <c r="I60" s="27" t="s">
        <v>138</v>
      </c>
      <c r="J60" s="2">
        <v>18</v>
      </c>
      <c r="K60" s="2">
        <v>89.33</v>
      </c>
      <c r="L60" s="20">
        <f t="shared" si="6"/>
        <v>85.198000000000008</v>
      </c>
      <c r="M60" s="27" t="s">
        <v>141</v>
      </c>
      <c r="N60" s="42"/>
    </row>
    <row r="61" spans="1:15" s="1" customFormat="1" ht="18.75" customHeight="1" x14ac:dyDescent="0.15">
      <c r="A61" s="9">
        <v>3</v>
      </c>
      <c r="B61" s="3" t="s">
        <v>32</v>
      </c>
      <c r="C61" s="10">
        <v>12</v>
      </c>
      <c r="D61" s="2">
        <v>70.5</v>
      </c>
      <c r="E61" s="2">
        <f t="shared" si="5"/>
        <v>82.5</v>
      </c>
      <c r="F61" s="2" t="s">
        <v>8</v>
      </c>
      <c r="G61" s="8"/>
      <c r="H61" s="2">
        <v>82.5</v>
      </c>
      <c r="I61" s="27" t="s">
        <v>138</v>
      </c>
      <c r="J61" s="2">
        <v>13</v>
      </c>
      <c r="K61" s="2">
        <v>85</v>
      </c>
      <c r="L61" s="20">
        <f t="shared" si="6"/>
        <v>84</v>
      </c>
      <c r="M61" s="27" t="s">
        <v>141</v>
      </c>
      <c r="N61" s="42"/>
    </row>
    <row r="62" spans="1:15" s="1" customFormat="1" ht="18.75" customHeight="1" x14ac:dyDescent="0.15">
      <c r="A62" s="9">
        <v>4</v>
      </c>
      <c r="B62" s="3" t="s">
        <v>35</v>
      </c>
      <c r="C62" s="10">
        <v>8.5</v>
      </c>
      <c r="D62" s="2">
        <v>70</v>
      </c>
      <c r="E62" s="2">
        <f t="shared" si="5"/>
        <v>78.5</v>
      </c>
      <c r="F62" s="2" t="s">
        <v>8</v>
      </c>
      <c r="G62" s="8"/>
      <c r="H62" s="2">
        <v>78.5</v>
      </c>
      <c r="I62" s="27" t="s">
        <v>138</v>
      </c>
      <c r="J62" s="2">
        <v>27</v>
      </c>
      <c r="K62" s="2">
        <v>85.33</v>
      </c>
      <c r="L62" s="20">
        <f t="shared" si="6"/>
        <v>82.597999999999999</v>
      </c>
      <c r="M62" s="27" t="s">
        <v>141</v>
      </c>
      <c r="N62" s="42"/>
    </row>
    <row r="63" spans="1:15" s="1" customFormat="1" ht="18.75" customHeight="1" x14ac:dyDescent="0.15">
      <c r="A63" s="9">
        <v>5</v>
      </c>
      <c r="B63" s="3" t="s">
        <v>33</v>
      </c>
      <c r="C63" s="10">
        <v>13</v>
      </c>
      <c r="D63" s="2">
        <v>69.5</v>
      </c>
      <c r="E63" s="2">
        <f t="shared" si="5"/>
        <v>82.5</v>
      </c>
      <c r="F63" s="2" t="s">
        <v>8</v>
      </c>
      <c r="G63" s="8"/>
      <c r="H63" s="2">
        <v>82.5</v>
      </c>
      <c r="I63" s="27" t="s">
        <v>138</v>
      </c>
      <c r="J63" s="2">
        <v>15</v>
      </c>
      <c r="K63" s="2">
        <v>82</v>
      </c>
      <c r="L63" s="20">
        <f t="shared" si="6"/>
        <v>82.199999999999989</v>
      </c>
      <c r="M63" s="27" t="s">
        <v>141</v>
      </c>
      <c r="N63" s="42"/>
    </row>
    <row r="64" spans="1:15" s="1" customFormat="1" ht="18.75" customHeight="1" x14ac:dyDescent="0.15">
      <c r="A64" s="9">
        <v>6</v>
      </c>
      <c r="B64" s="3" t="s">
        <v>31</v>
      </c>
      <c r="C64" s="10">
        <v>13</v>
      </c>
      <c r="D64" s="2">
        <v>71.5</v>
      </c>
      <c r="E64" s="2">
        <f t="shared" si="5"/>
        <v>84.5</v>
      </c>
      <c r="F64" s="2" t="s">
        <v>8</v>
      </c>
      <c r="G64" s="8"/>
      <c r="H64" s="2">
        <v>84.5</v>
      </c>
      <c r="I64" s="27" t="s">
        <v>138</v>
      </c>
      <c r="J64" s="2">
        <v>23</v>
      </c>
      <c r="K64" s="2">
        <v>80</v>
      </c>
      <c r="L64" s="20">
        <f t="shared" si="6"/>
        <v>81.800000000000011</v>
      </c>
      <c r="M64" s="27" t="s">
        <v>141</v>
      </c>
      <c r="N64" s="42"/>
    </row>
    <row r="65" spans="1:17" s="1" customFormat="1" ht="18.75" customHeight="1" x14ac:dyDescent="0.15">
      <c r="A65" s="9">
        <v>7</v>
      </c>
      <c r="B65" s="3" t="s">
        <v>39</v>
      </c>
      <c r="C65" s="10">
        <v>10</v>
      </c>
      <c r="D65" s="2">
        <v>60</v>
      </c>
      <c r="E65" s="2">
        <f t="shared" si="5"/>
        <v>70</v>
      </c>
      <c r="F65" s="2" t="s">
        <v>8</v>
      </c>
      <c r="G65" s="8"/>
      <c r="H65" s="2">
        <v>70</v>
      </c>
      <c r="I65" s="27" t="s">
        <v>138</v>
      </c>
      <c r="J65" s="2">
        <v>10</v>
      </c>
      <c r="K65" s="2">
        <v>89.33</v>
      </c>
      <c r="L65" s="20">
        <f t="shared" si="6"/>
        <v>81.597999999999999</v>
      </c>
      <c r="M65" s="27" t="s">
        <v>141</v>
      </c>
      <c r="N65" s="42"/>
    </row>
    <row r="66" spans="1:17" s="1" customFormat="1" ht="18.75" customHeight="1" x14ac:dyDescent="0.15">
      <c r="A66" s="9">
        <v>8</v>
      </c>
      <c r="B66" s="3" t="s">
        <v>37</v>
      </c>
      <c r="C66" s="10">
        <v>8.5</v>
      </c>
      <c r="D66" s="2">
        <v>66</v>
      </c>
      <c r="E66" s="2">
        <f t="shared" si="5"/>
        <v>74.5</v>
      </c>
      <c r="F66" s="2" t="s">
        <v>8</v>
      </c>
      <c r="G66" s="8"/>
      <c r="H66" s="2">
        <v>74.5</v>
      </c>
      <c r="I66" s="27" t="s">
        <v>138</v>
      </c>
      <c r="J66" s="2">
        <v>26</v>
      </c>
      <c r="K66" s="2">
        <v>85.33</v>
      </c>
      <c r="L66" s="20">
        <f t="shared" si="6"/>
        <v>80.998000000000005</v>
      </c>
      <c r="M66" s="27" t="s">
        <v>141</v>
      </c>
      <c r="N66" s="42"/>
    </row>
    <row r="67" spans="1:17" s="1" customFormat="1" ht="18.75" customHeight="1" x14ac:dyDescent="0.15">
      <c r="A67" s="9">
        <v>9</v>
      </c>
      <c r="B67" s="3" t="s">
        <v>38</v>
      </c>
      <c r="C67" s="10">
        <v>11.5</v>
      </c>
      <c r="D67" s="2">
        <v>61.5</v>
      </c>
      <c r="E67" s="2">
        <f t="shared" si="5"/>
        <v>73</v>
      </c>
      <c r="F67" s="2" t="s">
        <v>8</v>
      </c>
      <c r="G67" s="8"/>
      <c r="H67" s="2">
        <v>73</v>
      </c>
      <c r="I67" s="27" t="s">
        <v>138</v>
      </c>
      <c r="J67" s="2">
        <v>16</v>
      </c>
      <c r="K67" s="2">
        <v>86</v>
      </c>
      <c r="L67" s="20">
        <f t="shared" si="6"/>
        <v>80.800000000000011</v>
      </c>
      <c r="M67" s="27" t="s">
        <v>141</v>
      </c>
      <c r="N67" s="42"/>
    </row>
    <row r="68" spans="1:17" s="1" customFormat="1" ht="18.75" customHeight="1" x14ac:dyDescent="0.15">
      <c r="A68" s="9">
        <v>10</v>
      </c>
      <c r="B68" s="3" t="s">
        <v>36</v>
      </c>
      <c r="C68" s="10">
        <v>11</v>
      </c>
      <c r="D68" s="2">
        <v>65</v>
      </c>
      <c r="E68" s="2">
        <f t="shared" si="5"/>
        <v>76</v>
      </c>
      <c r="F68" s="2" t="s">
        <v>8</v>
      </c>
      <c r="G68" s="8"/>
      <c r="H68" s="2">
        <v>76</v>
      </c>
      <c r="I68" s="27" t="s">
        <v>138</v>
      </c>
      <c r="J68" s="2">
        <v>12</v>
      </c>
      <c r="K68" s="2">
        <v>83.67</v>
      </c>
      <c r="L68" s="20">
        <f t="shared" si="6"/>
        <v>80.602000000000004</v>
      </c>
      <c r="M68" s="27" t="s">
        <v>141</v>
      </c>
      <c r="N68" s="53" t="s">
        <v>156</v>
      </c>
      <c r="O68" s="53"/>
      <c r="P68" s="53"/>
      <c r="Q68" s="53"/>
    </row>
    <row r="69" spans="1:17" s="1" customFormat="1" ht="18.75" customHeight="1" x14ac:dyDescent="0.15">
      <c r="A69" s="9">
        <v>11</v>
      </c>
      <c r="B69" s="3"/>
      <c r="C69" s="10">
        <v>12</v>
      </c>
      <c r="D69" s="2">
        <v>64.5</v>
      </c>
      <c r="E69" s="2">
        <f t="shared" si="5"/>
        <v>76.5</v>
      </c>
      <c r="F69" s="2" t="s">
        <v>8</v>
      </c>
      <c r="G69" s="8"/>
      <c r="H69" s="2">
        <v>76.5</v>
      </c>
      <c r="I69" s="27" t="s">
        <v>138</v>
      </c>
      <c r="J69" s="2">
        <v>11</v>
      </c>
      <c r="K69" s="2">
        <v>83.33</v>
      </c>
      <c r="L69" s="20">
        <f t="shared" si="6"/>
        <v>80.597999999999999</v>
      </c>
      <c r="M69" s="27"/>
      <c r="N69" s="42"/>
    </row>
    <row r="70" spans="1:17" s="1" customFormat="1" ht="18.75" customHeight="1" x14ac:dyDescent="0.15">
      <c r="A70" s="9">
        <v>12</v>
      </c>
      <c r="B70" s="3"/>
      <c r="C70" s="10">
        <v>6</v>
      </c>
      <c r="D70" s="2">
        <v>69</v>
      </c>
      <c r="E70" s="2">
        <f t="shared" si="5"/>
        <v>75</v>
      </c>
      <c r="F70" s="2" t="s">
        <v>8</v>
      </c>
      <c r="G70" s="8"/>
      <c r="H70" s="2">
        <v>75</v>
      </c>
      <c r="I70" s="27" t="s">
        <v>138</v>
      </c>
      <c r="J70" s="2">
        <v>24</v>
      </c>
      <c r="K70" s="2">
        <v>82.67</v>
      </c>
      <c r="L70" s="20">
        <f t="shared" si="6"/>
        <v>79.602000000000004</v>
      </c>
      <c r="M70" s="27"/>
      <c r="N70" s="42"/>
    </row>
    <row r="71" spans="1:17" s="1" customFormat="1" ht="18.75" customHeight="1" x14ac:dyDescent="0.15">
      <c r="A71" s="9">
        <v>13</v>
      </c>
      <c r="B71" s="3"/>
      <c r="C71" s="10">
        <v>12.5</v>
      </c>
      <c r="D71" s="2">
        <v>58.5</v>
      </c>
      <c r="E71" s="2">
        <f t="shared" si="5"/>
        <v>71</v>
      </c>
      <c r="F71" s="2" t="s">
        <v>8</v>
      </c>
      <c r="G71" s="8"/>
      <c r="H71" s="2">
        <v>71</v>
      </c>
      <c r="I71" s="27" t="s">
        <v>138</v>
      </c>
      <c r="J71" s="2">
        <v>22</v>
      </c>
      <c r="K71" s="2">
        <v>85</v>
      </c>
      <c r="L71" s="20">
        <f t="shared" si="6"/>
        <v>79.400000000000006</v>
      </c>
      <c r="M71" s="27"/>
      <c r="N71" s="42"/>
    </row>
    <row r="72" spans="1:17" s="1" customFormat="1" ht="18.75" customHeight="1" x14ac:dyDescent="0.15">
      <c r="A72" s="9">
        <v>14</v>
      </c>
      <c r="B72" s="3"/>
      <c r="C72" s="10">
        <v>11.5</v>
      </c>
      <c r="D72" s="2">
        <v>60</v>
      </c>
      <c r="E72" s="2">
        <f t="shared" si="5"/>
        <v>71.5</v>
      </c>
      <c r="F72" s="2" t="s">
        <v>8</v>
      </c>
      <c r="G72" s="8"/>
      <c r="H72" s="2">
        <v>71.5</v>
      </c>
      <c r="I72" s="27" t="s">
        <v>138</v>
      </c>
      <c r="J72" s="2">
        <v>25</v>
      </c>
      <c r="K72" s="2">
        <v>84.33</v>
      </c>
      <c r="L72" s="20">
        <f t="shared" si="6"/>
        <v>79.198000000000008</v>
      </c>
      <c r="M72" s="27"/>
      <c r="N72" s="42"/>
    </row>
    <row r="73" spans="1:17" s="1" customFormat="1" ht="18.75" customHeight="1" x14ac:dyDescent="0.15">
      <c r="A73" s="9">
        <v>15</v>
      </c>
      <c r="B73" s="3"/>
      <c r="C73" s="10">
        <v>11.5</v>
      </c>
      <c r="D73" s="2">
        <v>63.5</v>
      </c>
      <c r="E73" s="2">
        <f t="shared" si="5"/>
        <v>75</v>
      </c>
      <c r="F73" s="2" t="s">
        <v>8</v>
      </c>
      <c r="G73" s="8"/>
      <c r="H73" s="2">
        <v>75</v>
      </c>
      <c r="I73" s="27" t="s">
        <v>138</v>
      </c>
      <c r="J73" s="2">
        <v>21</v>
      </c>
      <c r="K73" s="2">
        <v>81.67</v>
      </c>
      <c r="L73" s="20">
        <f t="shared" si="6"/>
        <v>79.00200000000001</v>
      </c>
      <c r="M73" s="27"/>
      <c r="N73" s="42"/>
    </row>
    <row r="74" spans="1:17" s="1" customFormat="1" ht="18.75" customHeight="1" x14ac:dyDescent="0.15">
      <c r="A74" s="9">
        <v>16</v>
      </c>
      <c r="B74" s="3"/>
      <c r="C74" s="10">
        <v>10</v>
      </c>
      <c r="D74" s="2">
        <v>63</v>
      </c>
      <c r="E74" s="2">
        <f t="shared" si="5"/>
        <v>73</v>
      </c>
      <c r="F74" s="2" t="s">
        <v>8</v>
      </c>
      <c r="G74" s="8"/>
      <c r="H74" s="2">
        <v>73</v>
      </c>
      <c r="I74" s="27" t="s">
        <v>138</v>
      </c>
      <c r="J74" s="2">
        <v>17</v>
      </c>
      <c r="K74" s="2">
        <v>82.33</v>
      </c>
      <c r="L74" s="20">
        <f t="shared" si="6"/>
        <v>78.597999999999999</v>
      </c>
      <c r="M74" s="27"/>
      <c r="N74" s="42"/>
    </row>
    <row r="75" spans="1:17" s="1" customFormat="1" ht="18.75" customHeight="1" x14ac:dyDescent="0.15">
      <c r="A75" s="9">
        <v>17</v>
      </c>
      <c r="B75" s="3"/>
      <c r="C75" s="10">
        <v>10</v>
      </c>
      <c r="D75" s="2">
        <v>66</v>
      </c>
      <c r="E75" s="2">
        <f t="shared" si="5"/>
        <v>76</v>
      </c>
      <c r="F75" s="2" t="s">
        <v>8</v>
      </c>
      <c r="G75" s="8"/>
      <c r="H75" s="2">
        <v>76</v>
      </c>
      <c r="I75" s="27" t="s">
        <v>138</v>
      </c>
      <c r="J75" s="2">
        <v>20</v>
      </c>
      <c r="K75" s="2">
        <v>79.67</v>
      </c>
      <c r="L75" s="20">
        <f t="shared" si="6"/>
        <v>78.201999999999998</v>
      </c>
      <c r="M75" s="27"/>
      <c r="N75" s="42"/>
    </row>
    <row r="76" spans="1:17" s="1" customFormat="1" ht="18.75" customHeight="1" x14ac:dyDescent="0.15">
      <c r="A76" s="9">
        <v>18</v>
      </c>
      <c r="B76" s="3"/>
      <c r="C76" s="10">
        <v>13</v>
      </c>
      <c r="D76" s="2">
        <v>61</v>
      </c>
      <c r="E76" s="2">
        <f t="shared" si="5"/>
        <v>74</v>
      </c>
      <c r="F76" s="2" t="s">
        <v>8</v>
      </c>
      <c r="G76" s="8"/>
      <c r="H76" s="2">
        <v>74</v>
      </c>
      <c r="I76" s="27" t="s">
        <v>138</v>
      </c>
      <c r="J76" s="2">
        <v>19</v>
      </c>
      <c r="K76" s="2">
        <v>78.33</v>
      </c>
      <c r="L76" s="20">
        <f t="shared" si="6"/>
        <v>76.597999999999999</v>
      </c>
      <c r="M76" s="27"/>
      <c r="N76" s="42"/>
    </row>
    <row r="77" spans="1:17" s="1" customFormat="1" ht="18.75" customHeight="1" x14ac:dyDescent="0.15">
      <c r="A77" s="9">
        <v>19</v>
      </c>
      <c r="B77" s="3"/>
      <c r="C77" s="10">
        <v>7.5</v>
      </c>
      <c r="D77" s="2">
        <v>65</v>
      </c>
      <c r="E77" s="2">
        <f t="shared" si="5"/>
        <v>72.5</v>
      </c>
      <c r="F77" s="2" t="s">
        <v>8</v>
      </c>
      <c r="G77" s="8"/>
      <c r="H77" s="2">
        <v>72.5</v>
      </c>
      <c r="I77" s="27" t="s">
        <v>138</v>
      </c>
      <c r="J77" s="2">
        <v>9</v>
      </c>
      <c r="K77" s="2">
        <v>76.33</v>
      </c>
      <c r="L77" s="20">
        <f t="shared" si="6"/>
        <v>74.798000000000002</v>
      </c>
      <c r="M77" s="27"/>
      <c r="N77" s="42"/>
    </row>
    <row r="78" spans="1:17" s="1" customFormat="1" ht="18.75" customHeight="1" x14ac:dyDescent="0.15">
      <c r="A78" s="9">
        <v>20</v>
      </c>
      <c r="B78" s="3"/>
      <c r="C78" s="10">
        <v>11.5</v>
      </c>
      <c r="D78" s="2">
        <v>58.5</v>
      </c>
      <c r="E78" s="2">
        <f t="shared" si="5"/>
        <v>70</v>
      </c>
      <c r="F78" s="2" t="s">
        <v>8</v>
      </c>
      <c r="G78" s="8"/>
      <c r="H78" s="2">
        <v>70</v>
      </c>
      <c r="I78" s="27" t="s">
        <v>138</v>
      </c>
      <c r="J78" s="2">
        <v>8</v>
      </c>
      <c r="K78" s="2">
        <v>75</v>
      </c>
      <c r="L78" s="20">
        <f t="shared" si="6"/>
        <v>73</v>
      </c>
      <c r="M78" s="27"/>
      <c r="N78" s="42"/>
    </row>
    <row r="79" spans="1:17" ht="30.75" customHeight="1" x14ac:dyDescent="0.15">
      <c r="A79" s="48" t="s">
        <v>40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0"/>
    </row>
    <row r="80" spans="1:17" s="1" customFormat="1" ht="28.5" customHeight="1" x14ac:dyDescent="0.15">
      <c r="A80" s="5" t="s">
        <v>1</v>
      </c>
      <c r="B80" s="6" t="s">
        <v>2</v>
      </c>
      <c r="C80" s="7" t="s">
        <v>3</v>
      </c>
      <c r="D80" s="7" t="s">
        <v>4</v>
      </c>
      <c r="E80" s="7" t="s">
        <v>5</v>
      </c>
      <c r="F80" s="7" t="s">
        <v>6</v>
      </c>
      <c r="G80" s="7" t="s">
        <v>65</v>
      </c>
      <c r="H80" s="7" t="s">
        <v>96</v>
      </c>
      <c r="I80" s="21" t="s">
        <v>97</v>
      </c>
      <c r="J80" s="22" t="s">
        <v>98</v>
      </c>
      <c r="K80" s="22" t="s">
        <v>99</v>
      </c>
      <c r="L80" s="22" t="s">
        <v>100</v>
      </c>
      <c r="M80" s="39" t="s">
        <v>101</v>
      </c>
      <c r="N80" s="43"/>
    </row>
    <row r="81" spans="1:14" s="1" customFormat="1" ht="18.75" customHeight="1" x14ac:dyDescent="0.15">
      <c r="A81" s="2">
        <v>1</v>
      </c>
      <c r="B81" s="3" t="s">
        <v>41</v>
      </c>
      <c r="C81" s="10">
        <v>12.5</v>
      </c>
      <c r="D81" s="2">
        <v>61.5</v>
      </c>
      <c r="E81" s="2">
        <f>SUM(C81:D81)</f>
        <v>74</v>
      </c>
      <c r="F81" s="2" t="s">
        <v>8</v>
      </c>
      <c r="G81" s="8"/>
      <c r="H81" s="2">
        <v>74</v>
      </c>
      <c r="I81" s="27" t="s">
        <v>138</v>
      </c>
      <c r="J81" s="2">
        <v>1</v>
      </c>
      <c r="K81" s="2">
        <v>85.67</v>
      </c>
      <c r="L81" s="20">
        <f t="shared" ref="L81:L82" si="7">H81*0.4+K81*0.6</f>
        <v>81.00200000000001</v>
      </c>
      <c r="M81" s="40" t="s">
        <v>141</v>
      </c>
      <c r="N81" s="44"/>
    </row>
    <row r="82" spans="1:14" s="1" customFormat="1" ht="18.75" customHeight="1" x14ac:dyDescent="0.15">
      <c r="A82" s="2">
        <v>2</v>
      </c>
      <c r="B82" s="3"/>
      <c r="C82" s="10">
        <v>8</v>
      </c>
      <c r="D82" s="2">
        <v>64</v>
      </c>
      <c r="E82" s="2">
        <f>SUM(C82:D82)</f>
        <v>72</v>
      </c>
      <c r="F82" s="2" t="s">
        <v>8</v>
      </c>
      <c r="G82" s="8"/>
      <c r="H82" s="2">
        <v>72</v>
      </c>
      <c r="I82" s="27" t="s">
        <v>138</v>
      </c>
      <c r="J82" s="2">
        <v>2</v>
      </c>
      <c r="K82" s="2">
        <v>80.33</v>
      </c>
      <c r="L82" s="20">
        <f t="shared" si="7"/>
        <v>76.998000000000005</v>
      </c>
      <c r="M82" s="40"/>
      <c r="N82" s="44"/>
    </row>
    <row r="83" spans="1:14" ht="30" customHeight="1" x14ac:dyDescent="0.15">
      <c r="A83" s="48" t="s">
        <v>42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0"/>
    </row>
    <row r="84" spans="1:14" s="1" customFormat="1" ht="28.5" customHeight="1" x14ac:dyDescent="0.15">
      <c r="A84" s="5" t="s">
        <v>1</v>
      </c>
      <c r="B84" s="6" t="s">
        <v>2</v>
      </c>
      <c r="C84" s="7" t="s">
        <v>3</v>
      </c>
      <c r="D84" s="7" t="s">
        <v>4</v>
      </c>
      <c r="E84" s="7" t="s">
        <v>5</v>
      </c>
      <c r="F84" s="7" t="s">
        <v>6</v>
      </c>
      <c r="G84" s="7" t="s">
        <v>65</v>
      </c>
      <c r="H84" s="7" t="s">
        <v>96</v>
      </c>
      <c r="I84" s="21" t="s">
        <v>97</v>
      </c>
      <c r="J84" s="22" t="s">
        <v>98</v>
      </c>
      <c r="K84" s="22" t="s">
        <v>99</v>
      </c>
      <c r="L84" s="22" t="s">
        <v>100</v>
      </c>
      <c r="M84" s="39" t="s">
        <v>101</v>
      </c>
      <c r="N84" s="43"/>
    </row>
    <row r="85" spans="1:14" s="1" customFormat="1" ht="18.75" customHeight="1" x14ac:dyDescent="0.15">
      <c r="A85" s="2">
        <v>1</v>
      </c>
      <c r="B85" s="3" t="s">
        <v>44</v>
      </c>
      <c r="C85" s="10">
        <v>12.5</v>
      </c>
      <c r="D85" s="2">
        <v>77</v>
      </c>
      <c r="E85" s="2">
        <f>SUM(C85:D85)</f>
        <v>89.5</v>
      </c>
      <c r="F85" s="16" t="s">
        <v>8</v>
      </c>
      <c r="G85" s="8"/>
      <c r="H85" s="2">
        <v>89.5</v>
      </c>
      <c r="I85" s="27" t="s">
        <v>139</v>
      </c>
      <c r="J85" s="2">
        <v>5</v>
      </c>
      <c r="K85" s="2">
        <v>87.75</v>
      </c>
      <c r="L85" s="20">
        <f>H85*0.4+K85*0.6</f>
        <v>88.45</v>
      </c>
      <c r="M85" s="40" t="s">
        <v>141</v>
      </c>
      <c r="N85" s="44"/>
    </row>
    <row r="86" spans="1:14" s="1" customFormat="1" ht="18.75" customHeight="1" x14ac:dyDescent="0.15">
      <c r="A86" s="2">
        <v>2</v>
      </c>
      <c r="B86" s="3" t="s">
        <v>43</v>
      </c>
      <c r="C86" s="10">
        <v>13.5</v>
      </c>
      <c r="D86" s="2">
        <v>76</v>
      </c>
      <c r="E86" s="2">
        <f>SUM(C86:D86)</f>
        <v>89.5</v>
      </c>
      <c r="F86" s="16" t="s">
        <v>8</v>
      </c>
      <c r="G86" s="8"/>
      <c r="H86" s="2">
        <v>89.5</v>
      </c>
      <c r="I86" s="27" t="s">
        <v>139</v>
      </c>
      <c r="J86" s="2">
        <v>6</v>
      </c>
      <c r="K86" s="2">
        <v>84</v>
      </c>
      <c r="L86" s="20">
        <f>H86*0.4+K86*0.6</f>
        <v>86.2</v>
      </c>
      <c r="M86" s="40" t="s">
        <v>141</v>
      </c>
      <c r="N86" s="44"/>
    </row>
    <row r="87" spans="1:14" s="1" customFormat="1" ht="18.75" customHeight="1" x14ac:dyDescent="0.15">
      <c r="A87" s="2">
        <v>3</v>
      </c>
      <c r="B87" s="3"/>
      <c r="C87" s="10">
        <v>11.5</v>
      </c>
      <c r="D87" s="2">
        <v>77</v>
      </c>
      <c r="E87" s="2">
        <f>SUM(C87:D87)</f>
        <v>88.5</v>
      </c>
      <c r="F87" s="16" t="s">
        <v>8</v>
      </c>
      <c r="G87" s="8"/>
      <c r="H87" s="2">
        <v>88.5</v>
      </c>
      <c r="I87" s="27" t="s">
        <v>139</v>
      </c>
      <c r="J87" s="2">
        <v>4</v>
      </c>
      <c r="K87" s="2">
        <v>82.5</v>
      </c>
      <c r="L87" s="20">
        <f>H87*0.4+K87*0.6</f>
        <v>84.9</v>
      </c>
      <c r="M87" s="40"/>
      <c r="N87" s="44"/>
    </row>
    <row r="88" spans="1:14" s="1" customFormat="1" ht="18.75" customHeight="1" x14ac:dyDescent="0.15">
      <c r="A88" s="2">
        <v>4</v>
      </c>
      <c r="B88" s="3"/>
      <c r="C88" s="10">
        <v>15</v>
      </c>
      <c r="D88" s="2">
        <v>76</v>
      </c>
      <c r="E88" s="2">
        <f>SUM(C88:D88)</f>
        <v>91</v>
      </c>
      <c r="F88" s="16" t="s">
        <v>8</v>
      </c>
      <c r="G88" s="8"/>
      <c r="H88" s="2">
        <v>91</v>
      </c>
      <c r="I88" s="27" t="s">
        <v>139</v>
      </c>
      <c r="J88" s="2">
        <v>3</v>
      </c>
      <c r="K88" s="2">
        <v>80.5</v>
      </c>
      <c r="L88" s="20">
        <f>H88*0.4+K88*0.6</f>
        <v>84.699999999999989</v>
      </c>
      <c r="M88" s="40"/>
      <c r="N88" s="44"/>
    </row>
    <row r="89" spans="1:14" ht="32.25" customHeight="1" x14ac:dyDescent="0.15">
      <c r="A89" s="48" t="s">
        <v>45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0"/>
    </row>
    <row r="90" spans="1:14" s="1" customFormat="1" ht="28.5" customHeight="1" x14ac:dyDescent="0.15">
      <c r="A90" s="5" t="s">
        <v>1</v>
      </c>
      <c r="B90" s="6" t="s">
        <v>2</v>
      </c>
      <c r="C90" s="7" t="s">
        <v>3</v>
      </c>
      <c r="D90" s="7" t="s">
        <v>4</v>
      </c>
      <c r="E90" s="7" t="s">
        <v>5</v>
      </c>
      <c r="F90" s="7" t="s">
        <v>6</v>
      </c>
      <c r="G90" s="7" t="s">
        <v>65</v>
      </c>
      <c r="H90" s="7" t="s">
        <v>96</v>
      </c>
      <c r="I90" s="21" t="s">
        <v>97</v>
      </c>
      <c r="J90" s="22" t="s">
        <v>98</v>
      </c>
      <c r="K90" s="22" t="s">
        <v>99</v>
      </c>
      <c r="L90" s="22" t="s">
        <v>100</v>
      </c>
      <c r="M90" s="22" t="s">
        <v>101</v>
      </c>
      <c r="N90" s="41"/>
    </row>
    <row r="91" spans="1:14" s="1" customFormat="1" ht="18.75" customHeight="1" x14ac:dyDescent="0.15">
      <c r="A91" s="2">
        <v>1</v>
      </c>
      <c r="B91" s="3" t="s">
        <v>46</v>
      </c>
      <c r="C91" s="10">
        <v>12</v>
      </c>
      <c r="D91" s="2">
        <v>77</v>
      </c>
      <c r="E91" s="2">
        <f>SUM(C91:D91)</f>
        <v>89</v>
      </c>
      <c r="F91" s="2" t="s">
        <v>8</v>
      </c>
      <c r="G91" s="8"/>
      <c r="H91" s="2">
        <v>89</v>
      </c>
      <c r="I91" s="27" t="s">
        <v>139</v>
      </c>
      <c r="J91" s="2">
        <v>1</v>
      </c>
      <c r="K91" s="2">
        <v>88</v>
      </c>
      <c r="L91" s="20">
        <f>H91*0.4+K91*0.6</f>
        <v>88.4</v>
      </c>
      <c r="M91" s="27" t="s">
        <v>141</v>
      </c>
      <c r="N91" s="42"/>
    </row>
    <row r="92" spans="1:14" s="1" customFormat="1" ht="18.75" customHeight="1" x14ac:dyDescent="0.15">
      <c r="A92" s="2">
        <v>2</v>
      </c>
      <c r="B92" s="3"/>
      <c r="C92" s="10">
        <v>14</v>
      </c>
      <c r="D92" s="2">
        <v>73</v>
      </c>
      <c r="E92" s="2">
        <f>SUM(C92:D92)</f>
        <v>87</v>
      </c>
      <c r="F92" s="2" t="s">
        <v>8</v>
      </c>
      <c r="G92" s="8"/>
      <c r="H92" s="2">
        <v>87</v>
      </c>
      <c r="I92" s="27" t="s">
        <v>139</v>
      </c>
      <c r="J92" s="2">
        <v>2</v>
      </c>
      <c r="K92" s="2">
        <v>81.5</v>
      </c>
      <c r="L92" s="20">
        <f>H92*0.4+K92*0.6</f>
        <v>83.7</v>
      </c>
      <c r="M92" s="27"/>
      <c r="N92" s="42"/>
    </row>
    <row r="93" spans="1:14" ht="30" customHeight="1" x14ac:dyDescent="0.15">
      <c r="A93" s="48" t="s">
        <v>47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0"/>
    </row>
    <row r="94" spans="1:14" s="1" customFormat="1" ht="28.5" customHeight="1" x14ac:dyDescent="0.15">
      <c r="A94" s="5" t="s">
        <v>1</v>
      </c>
      <c r="B94" s="6" t="s">
        <v>2</v>
      </c>
      <c r="C94" s="7" t="s">
        <v>3</v>
      </c>
      <c r="D94" s="7" t="s">
        <v>4</v>
      </c>
      <c r="E94" s="7" t="s">
        <v>5</v>
      </c>
      <c r="F94" s="7" t="s">
        <v>6</v>
      </c>
      <c r="G94" s="7" t="s">
        <v>65</v>
      </c>
      <c r="H94" s="7" t="s">
        <v>96</v>
      </c>
      <c r="I94" s="21" t="s">
        <v>97</v>
      </c>
      <c r="J94" s="22" t="s">
        <v>98</v>
      </c>
      <c r="K94" s="22" t="s">
        <v>99</v>
      </c>
      <c r="L94" s="22" t="s">
        <v>100</v>
      </c>
      <c r="M94" s="22" t="s">
        <v>101</v>
      </c>
      <c r="N94" s="41"/>
    </row>
    <row r="95" spans="1:14" s="1" customFormat="1" ht="18.75" customHeight="1" x14ac:dyDescent="0.15">
      <c r="A95" s="2">
        <v>1</v>
      </c>
      <c r="B95" s="3" t="s">
        <v>49</v>
      </c>
      <c r="C95" s="10">
        <v>10</v>
      </c>
      <c r="D95" s="2">
        <v>77</v>
      </c>
      <c r="E95" s="2">
        <f t="shared" ref="E95:E100" si="8">SUM(C95:D95)</f>
        <v>87</v>
      </c>
      <c r="F95" s="2" t="s">
        <v>8</v>
      </c>
      <c r="G95" s="8"/>
      <c r="H95" s="2">
        <v>87</v>
      </c>
      <c r="I95" s="27" t="s">
        <v>139</v>
      </c>
      <c r="J95" s="2">
        <v>15</v>
      </c>
      <c r="K95" s="2">
        <v>85.5</v>
      </c>
      <c r="L95" s="20">
        <f t="shared" ref="L95:L100" si="9">H95*0.4+K95*0.6</f>
        <v>86.1</v>
      </c>
      <c r="M95" s="27" t="s">
        <v>141</v>
      </c>
      <c r="N95" s="42"/>
    </row>
    <row r="96" spans="1:14" s="1" customFormat="1" ht="18.75" customHeight="1" x14ac:dyDescent="0.15">
      <c r="A96" s="2">
        <v>2</v>
      </c>
      <c r="B96" s="3" t="s">
        <v>48</v>
      </c>
      <c r="C96" s="10">
        <v>10</v>
      </c>
      <c r="D96" s="2">
        <v>77</v>
      </c>
      <c r="E96" s="2">
        <f t="shared" si="8"/>
        <v>87</v>
      </c>
      <c r="F96" s="2" t="s">
        <v>8</v>
      </c>
      <c r="G96" s="8"/>
      <c r="H96" s="2">
        <v>87</v>
      </c>
      <c r="I96" s="27" t="s">
        <v>139</v>
      </c>
      <c r="J96" s="2">
        <v>16</v>
      </c>
      <c r="K96" s="2">
        <v>84.5</v>
      </c>
      <c r="L96" s="20">
        <f t="shared" si="9"/>
        <v>85.5</v>
      </c>
      <c r="M96" s="27" t="s">
        <v>141</v>
      </c>
      <c r="N96" s="42"/>
    </row>
    <row r="97" spans="1:14" s="1" customFormat="1" ht="18.75" customHeight="1" x14ac:dyDescent="0.15">
      <c r="A97" s="2">
        <v>3</v>
      </c>
      <c r="B97" s="3"/>
      <c r="C97" s="10">
        <v>15</v>
      </c>
      <c r="D97" s="2">
        <v>75</v>
      </c>
      <c r="E97" s="2">
        <f t="shared" si="8"/>
        <v>90</v>
      </c>
      <c r="F97" s="2" t="s">
        <v>8</v>
      </c>
      <c r="G97" s="8"/>
      <c r="H97" s="2">
        <v>90</v>
      </c>
      <c r="I97" s="27" t="s">
        <v>139</v>
      </c>
      <c r="J97" s="2">
        <v>14</v>
      </c>
      <c r="K97" s="2">
        <v>81</v>
      </c>
      <c r="L97" s="20">
        <f t="shared" si="9"/>
        <v>84.6</v>
      </c>
      <c r="M97" s="27"/>
      <c r="N97" s="42"/>
    </row>
    <row r="98" spans="1:14" s="1" customFormat="1" ht="18.75" customHeight="1" x14ac:dyDescent="0.15">
      <c r="A98" s="27">
        <v>4</v>
      </c>
      <c r="B98" s="3"/>
      <c r="C98" s="10">
        <v>12</v>
      </c>
      <c r="D98" s="2">
        <v>77</v>
      </c>
      <c r="E98" s="2">
        <f t="shared" si="8"/>
        <v>89</v>
      </c>
      <c r="F98" s="2" t="s">
        <v>8</v>
      </c>
      <c r="G98" s="8"/>
      <c r="H98" s="2">
        <v>89</v>
      </c>
      <c r="I98" s="27" t="s">
        <v>139</v>
      </c>
      <c r="J98" s="2">
        <v>11</v>
      </c>
      <c r="K98" s="2">
        <v>81</v>
      </c>
      <c r="L98" s="20">
        <f t="shared" si="9"/>
        <v>84.2</v>
      </c>
      <c r="M98" s="27"/>
      <c r="N98" s="42"/>
    </row>
    <row r="99" spans="1:14" s="1" customFormat="1" ht="18.75" customHeight="1" x14ac:dyDescent="0.15">
      <c r="A99" s="27">
        <v>5</v>
      </c>
      <c r="B99" s="3"/>
      <c r="C99" s="10">
        <v>13.5</v>
      </c>
      <c r="D99" s="2">
        <v>74</v>
      </c>
      <c r="E99" s="2">
        <f t="shared" si="8"/>
        <v>87.5</v>
      </c>
      <c r="F99" s="2" t="s">
        <v>8</v>
      </c>
      <c r="G99" s="8"/>
      <c r="H99" s="2">
        <v>87.5</v>
      </c>
      <c r="I99" s="27" t="s">
        <v>139</v>
      </c>
      <c r="J99" s="2">
        <v>13</v>
      </c>
      <c r="K99" s="2">
        <v>81</v>
      </c>
      <c r="L99" s="20">
        <f t="shared" si="9"/>
        <v>83.6</v>
      </c>
      <c r="M99" s="27"/>
      <c r="N99" s="42"/>
    </row>
    <row r="100" spans="1:14" s="1" customFormat="1" ht="18.75" customHeight="1" x14ac:dyDescent="0.15">
      <c r="A100" s="27">
        <v>6</v>
      </c>
      <c r="B100" s="3"/>
      <c r="C100" s="10">
        <v>13</v>
      </c>
      <c r="D100" s="2">
        <v>74</v>
      </c>
      <c r="E100" s="2">
        <f t="shared" si="8"/>
        <v>87</v>
      </c>
      <c r="F100" s="2" t="s">
        <v>8</v>
      </c>
      <c r="G100" s="8"/>
      <c r="H100" s="2">
        <v>87</v>
      </c>
      <c r="I100" s="27" t="s">
        <v>139</v>
      </c>
      <c r="J100" s="2">
        <v>12</v>
      </c>
      <c r="K100" s="2">
        <v>80.5</v>
      </c>
      <c r="L100" s="20">
        <f t="shared" si="9"/>
        <v>83.1</v>
      </c>
      <c r="M100" s="27"/>
      <c r="N100" s="42"/>
    </row>
    <row r="101" spans="1:14" ht="31.5" customHeight="1" x14ac:dyDescent="0.15">
      <c r="A101" s="48" t="s">
        <v>50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0"/>
    </row>
    <row r="102" spans="1:14" s="1" customFormat="1" ht="28.5" customHeight="1" x14ac:dyDescent="0.15">
      <c r="A102" s="5" t="s">
        <v>1</v>
      </c>
      <c r="B102" s="6" t="s">
        <v>2</v>
      </c>
      <c r="C102" s="7" t="s">
        <v>3</v>
      </c>
      <c r="D102" s="7" t="s">
        <v>4</v>
      </c>
      <c r="E102" s="7" t="s">
        <v>5</v>
      </c>
      <c r="F102" s="7" t="s">
        <v>6</v>
      </c>
      <c r="G102" s="7" t="s">
        <v>65</v>
      </c>
      <c r="H102" s="7" t="s">
        <v>96</v>
      </c>
      <c r="I102" s="21" t="s">
        <v>97</v>
      </c>
      <c r="J102" s="22" t="s">
        <v>98</v>
      </c>
      <c r="K102" s="22" t="s">
        <v>99</v>
      </c>
      <c r="L102" s="22" t="s">
        <v>100</v>
      </c>
      <c r="M102" s="22" t="s">
        <v>101</v>
      </c>
      <c r="N102" s="41"/>
    </row>
    <row r="103" spans="1:14" s="1" customFormat="1" ht="18.75" customHeight="1" x14ac:dyDescent="0.15">
      <c r="A103" s="2">
        <v>1</v>
      </c>
      <c r="B103" s="3" t="s">
        <v>51</v>
      </c>
      <c r="C103" s="10">
        <v>15.5</v>
      </c>
      <c r="D103" s="2">
        <v>77</v>
      </c>
      <c r="E103" s="2">
        <f>SUM(C103:D103)</f>
        <v>92.5</v>
      </c>
      <c r="F103" s="2" t="s">
        <v>8</v>
      </c>
      <c r="G103" s="8"/>
      <c r="H103" s="2">
        <v>92.5</v>
      </c>
      <c r="I103" s="27" t="s">
        <v>139</v>
      </c>
      <c r="J103" s="2">
        <v>10</v>
      </c>
      <c r="K103" s="2">
        <v>86.5</v>
      </c>
      <c r="L103" s="20">
        <f>H103*0.4+K103*0.6</f>
        <v>88.9</v>
      </c>
      <c r="M103" s="27" t="s">
        <v>141</v>
      </c>
      <c r="N103" s="42"/>
    </row>
    <row r="104" spans="1:14" s="1" customFormat="1" ht="18.75" customHeight="1" x14ac:dyDescent="0.15">
      <c r="A104" s="2">
        <v>2</v>
      </c>
      <c r="B104" s="3" t="s">
        <v>52</v>
      </c>
      <c r="C104" s="10">
        <v>12</v>
      </c>
      <c r="D104" s="2">
        <v>72</v>
      </c>
      <c r="E104" s="2">
        <f>SUM(C104:D104)</f>
        <v>84</v>
      </c>
      <c r="F104" s="2" t="s">
        <v>8</v>
      </c>
      <c r="G104" s="8"/>
      <c r="H104" s="2">
        <v>84</v>
      </c>
      <c r="I104" s="27" t="s">
        <v>139</v>
      </c>
      <c r="J104" s="2">
        <v>8</v>
      </c>
      <c r="K104" s="2">
        <v>87.25</v>
      </c>
      <c r="L104" s="20">
        <f>H104*0.4+K104*0.6</f>
        <v>85.95</v>
      </c>
      <c r="M104" s="27" t="s">
        <v>141</v>
      </c>
      <c r="N104" s="42"/>
    </row>
    <row r="105" spans="1:14" s="1" customFormat="1" ht="18.75" customHeight="1" x14ac:dyDescent="0.15">
      <c r="A105" s="2">
        <v>3</v>
      </c>
      <c r="B105" s="3"/>
      <c r="C105" s="10">
        <v>11</v>
      </c>
      <c r="D105" s="2">
        <v>76</v>
      </c>
      <c r="E105" s="2">
        <f>SUM(C105:D105)</f>
        <v>87</v>
      </c>
      <c r="F105" s="2" t="s">
        <v>8</v>
      </c>
      <c r="G105" s="8"/>
      <c r="H105" s="2">
        <v>87</v>
      </c>
      <c r="I105" s="27" t="s">
        <v>139</v>
      </c>
      <c r="J105" s="2">
        <v>7</v>
      </c>
      <c r="K105" s="2">
        <v>84.25</v>
      </c>
      <c r="L105" s="20">
        <f>H105*0.4+K105*0.6</f>
        <v>85.35</v>
      </c>
      <c r="M105" s="27"/>
      <c r="N105" s="42"/>
    </row>
    <row r="106" spans="1:14" s="1" customFormat="1" ht="18.75" customHeight="1" x14ac:dyDescent="0.15">
      <c r="A106" s="2">
        <v>4</v>
      </c>
      <c r="B106" s="3"/>
      <c r="C106" s="10">
        <v>10</v>
      </c>
      <c r="D106" s="2">
        <v>79</v>
      </c>
      <c r="E106" s="2">
        <f>SUM(C106:D106)</f>
        <v>89</v>
      </c>
      <c r="F106" s="2" t="s">
        <v>8</v>
      </c>
      <c r="G106" s="8"/>
      <c r="H106" s="2">
        <v>89</v>
      </c>
      <c r="I106" s="27" t="s">
        <v>139</v>
      </c>
      <c r="J106" s="2">
        <v>9</v>
      </c>
      <c r="K106" s="2">
        <v>80.5</v>
      </c>
      <c r="L106" s="20">
        <f>H106*0.4+K106*0.6</f>
        <v>83.9</v>
      </c>
      <c r="M106" s="27"/>
      <c r="N106" s="42"/>
    </row>
    <row r="107" spans="1:14" ht="31.5" customHeight="1" x14ac:dyDescent="0.15">
      <c r="A107" s="48" t="s">
        <v>136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0"/>
    </row>
    <row r="108" spans="1:14" s="1" customFormat="1" ht="28.5" customHeight="1" x14ac:dyDescent="0.15">
      <c r="A108" s="5" t="s">
        <v>1</v>
      </c>
      <c r="B108" s="6" t="s">
        <v>2</v>
      </c>
      <c r="C108" s="7" t="s">
        <v>3</v>
      </c>
      <c r="D108" s="7" t="s">
        <v>4</v>
      </c>
      <c r="E108" s="7" t="s">
        <v>5</v>
      </c>
      <c r="F108" s="7" t="s">
        <v>6</v>
      </c>
      <c r="G108" s="7" t="s">
        <v>65</v>
      </c>
      <c r="H108" s="7" t="s">
        <v>96</v>
      </c>
      <c r="I108" s="21" t="s">
        <v>97</v>
      </c>
      <c r="J108" s="22" t="s">
        <v>98</v>
      </c>
      <c r="K108" s="22" t="s">
        <v>99</v>
      </c>
      <c r="L108" s="22" t="s">
        <v>100</v>
      </c>
      <c r="M108" s="22" t="s">
        <v>101</v>
      </c>
      <c r="N108" s="41"/>
    </row>
    <row r="109" spans="1:14" s="1" customFormat="1" ht="18.75" customHeight="1" x14ac:dyDescent="0.15">
      <c r="A109" s="2">
        <v>1</v>
      </c>
      <c r="B109" s="3" t="s">
        <v>54</v>
      </c>
      <c r="C109" s="10">
        <v>7.5</v>
      </c>
      <c r="D109" s="2">
        <v>68</v>
      </c>
      <c r="E109" s="17">
        <f t="shared" ref="E109:E116" si="10">SUM(C109:D109)</f>
        <v>75.5</v>
      </c>
      <c r="F109" s="2" t="s">
        <v>8</v>
      </c>
      <c r="G109" s="18"/>
      <c r="H109" s="2">
        <v>75.5</v>
      </c>
      <c r="I109" s="27" t="s">
        <v>139</v>
      </c>
      <c r="J109" s="2">
        <v>23</v>
      </c>
      <c r="K109" s="2">
        <v>89</v>
      </c>
      <c r="L109" s="20">
        <f t="shared" ref="L109:L116" si="11">H109*0.4+K109*0.6</f>
        <v>83.6</v>
      </c>
      <c r="M109" s="27" t="s">
        <v>141</v>
      </c>
      <c r="N109" s="42"/>
    </row>
    <row r="110" spans="1:14" s="1" customFormat="1" ht="18.75" customHeight="1" x14ac:dyDescent="0.15">
      <c r="A110" s="2">
        <v>2</v>
      </c>
      <c r="B110" s="3" t="s">
        <v>53</v>
      </c>
      <c r="C110" s="10">
        <v>11</v>
      </c>
      <c r="D110" s="2">
        <v>67.5</v>
      </c>
      <c r="E110" s="17">
        <f t="shared" si="10"/>
        <v>78.5</v>
      </c>
      <c r="F110" s="2" t="s">
        <v>8</v>
      </c>
      <c r="G110" s="18"/>
      <c r="H110" s="2">
        <v>78.5</v>
      </c>
      <c r="I110" s="27" t="s">
        <v>139</v>
      </c>
      <c r="J110" s="2">
        <v>22</v>
      </c>
      <c r="K110" s="2">
        <v>85</v>
      </c>
      <c r="L110" s="20">
        <f t="shared" si="11"/>
        <v>82.4</v>
      </c>
      <c r="M110" s="27" t="s">
        <v>141</v>
      </c>
      <c r="N110" s="42"/>
    </row>
    <row r="111" spans="1:14" s="1" customFormat="1" ht="18.75" customHeight="1" x14ac:dyDescent="0.15">
      <c r="A111" s="2">
        <v>3</v>
      </c>
      <c r="B111" s="3" t="s">
        <v>56</v>
      </c>
      <c r="C111" s="10">
        <v>10</v>
      </c>
      <c r="D111" s="2">
        <v>60.5</v>
      </c>
      <c r="E111" s="17">
        <f t="shared" si="10"/>
        <v>70.5</v>
      </c>
      <c r="F111" s="2" t="s">
        <v>8</v>
      </c>
      <c r="G111" s="8"/>
      <c r="H111" s="2">
        <v>70.5</v>
      </c>
      <c r="I111" s="27" t="s">
        <v>139</v>
      </c>
      <c r="J111" s="2">
        <v>27</v>
      </c>
      <c r="K111" s="2">
        <v>87.75</v>
      </c>
      <c r="L111" s="20">
        <f t="shared" si="11"/>
        <v>80.849999999999994</v>
      </c>
      <c r="M111" s="27" t="s">
        <v>141</v>
      </c>
      <c r="N111" s="42"/>
    </row>
    <row r="112" spans="1:14" s="1" customFormat="1" ht="18.75" customHeight="1" x14ac:dyDescent="0.15">
      <c r="A112" s="2">
        <v>4</v>
      </c>
      <c r="B112" s="3" t="s">
        <v>55</v>
      </c>
      <c r="C112" s="10">
        <v>10.5</v>
      </c>
      <c r="D112" s="2">
        <v>61.5</v>
      </c>
      <c r="E112" s="17">
        <f t="shared" si="10"/>
        <v>72</v>
      </c>
      <c r="F112" s="2" t="s">
        <v>8</v>
      </c>
      <c r="G112" s="8"/>
      <c r="H112" s="2">
        <v>72</v>
      </c>
      <c r="I112" s="27" t="s">
        <v>139</v>
      </c>
      <c r="J112" s="2">
        <v>21</v>
      </c>
      <c r="K112" s="2">
        <v>74.5</v>
      </c>
      <c r="L112" s="20">
        <f t="shared" si="11"/>
        <v>73.5</v>
      </c>
      <c r="M112" s="27" t="s">
        <v>141</v>
      </c>
      <c r="N112" s="42"/>
    </row>
    <row r="113" spans="1:14" s="1" customFormat="1" ht="18.75" customHeight="1" x14ac:dyDescent="0.15">
      <c r="A113" s="27">
        <v>5</v>
      </c>
      <c r="B113" s="3"/>
      <c r="C113" s="10">
        <v>8.5</v>
      </c>
      <c r="D113" s="2">
        <v>52</v>
      </c>
      <c r="E113" s="17">
        <f t="shared" si="10"/>
        <v>60.5</v>
      </c>
      <c r="F113" s="2" t="s">
        <v>8</v>
      </c>
      <c r="G113" s="8"/>
      <c r="H113" s="2">
        <v>60.5</v>
      </c>
      <c r="I113" s="27" t="s">
        <v>139</v>
      </c>
      <c r="J113" s="27">
        <v>25</v>
      </c>
      <c r="K113" s="2">
        <v>80.75</v>
      </c>
      <c r="L113" s="20">
        <f t="shared" si="11"/>
        <v>72.650000000000006</v>
      </c>
      <c r="M113" s="27"/>
      <c r="N113" s="42"/>
    </row>
    <row r="114" spans="1:14" s="1" customFormat="1" ht="18.75" customHeight="1" x14ac:dyDescent="0.15">
      <c r="A114" s="27">
        <v>6</v>
      </c>
      <c r="B114" s="3"/>
      <c r="C114" s="10">
        <v>9</v>
      </c>
      <c r="D114" s="2">
        <v>50.5</v>
      </c>
      <c r="E114" s="17">
        <f t="shared" si="10"/>
        <v>59.5</v>
      </c>
      <c r="F114" s="2" t="s">
        <v>8</v>
      </c>
      <c r="G114" s="8"/>
      <c r="H114" s="2">
        <v>59.5</v>
      </c>
      <c r="I114" s="27" t="s">
        <v>139</v>
      </c>
      <c r="J114" s="2">
        <v>24</v>
      </c>
      <c r="K114" s="2">
        <v>77</v>
      </c>
      <c r="L114" s="20">
        <f t="shared" si="11"/>
        <v>70</v>
      </c>
      <c r="M114" s="27"/>
      <c r="N114" s="42"/>
    </row>
    <row r="115" spans="1:14" s="1" customFormat="1" ht="18.75" customHeight="1" x14ac:dyDescent="0.15">
      <c r="A115" s="27">
        <v>7</v>
      </c>
      <c r="B115" s="3"/>
      <c r="C115" s="10">
        <v>8</v>
      </c>
      <c r="D115" s="2">
        <v>42</v>
      </c>
      <c r="E115" s="17">
        <f t="shared" si="10"/>
        <v>50</v>
      </c>
      <c r="F115" s="2" t="s">
        <v>8</v>
      </c>
      <c r="G115" s="8"/>
      <c r="H115" s="2">
        <v>50</v>
      </c>
      <c r="I115" s="27" t="s">
        <v>139</v>
      </c>
      <c r="J115" s="2">
        <v>26</v>
      </c>
      <c r="K115" s="2">
        <v>75.5</v>
      </c>
      <c r="L115" s="20">
        <f t="shared" si="11"/>
        <v>65.3</v>
      </c>
      <c r="M115" s="27"/>
      <c r="N115" s="42"/>
    </row>
    <row r="116" spans="1:14" s="1" customFormat="1" ht="18.75" customHeight="1" x14ac:dyDescent="0.15">
      <c r="A116" s="27">
        <v>8</v>
      </c>
      <c r="B116" s="14"/>
      <c r="C116" s="10">
        <v>13</v>
      </c>
      <c r="D116" s="2">
        <v>49.5</v>
      </c>
      <c r="E116" s="17">
        <f t="shared" si="10"/>
        <v>62.5</v>
      </c>
      <c r="F116" s="2" t="s">
        <v>8</v>
      </c>
      <c r="G116" s="8"/>
      <c r="H116" s="2">
        <v>62.5</v>
      </c>
      <c r="I116" s="27" t="s">
        <v>139</v>
      </c>
      <c r="J116" s="2" t="s">
        <v>137</v>
      </c>
      <c r="K116" s="2">
        <v>0</v>
      </c>
      <c r="L116" s="20">
        <f t="shared" si="11"/>
        <v>25</v>
      </c>
      <c r="M116" s="27"/>
      <c r="N116" s="42"/>
    </row>
    <row r="117" spans="1:14" ht="30.75" customHeight="1" x14ac:dyDescent="0.15">
      <c r="A117" s="48" t="s">
        <v>57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0"/>
    </row>
    <row r="118" spans="1:14" s="1" customFormat="1" ht="28.5" customHeight="1" x14ac:dyDescent="0.15">
      <c r="A118" s="5" t="s">
        <v>1</v>
      </c>
      <c r="B118" s="6" t="s">
        <v>2</v>
      </c>
      <c r="C118" s="7" t="s">
        <v>3</v>
      </c>
      <c r="D118" s="7" t="s">
        <v>4</v>
      </c>
      <c r="E118" s="7" t="s">
        <v>5</v>
      </c>
      <c r="F118" s="7" t="s">
        <v>6</v>
      </c>
      <c r="G118" s="7" t="s">
        <v>65</v>
      </c>
      <c r="H118" s="7" t="s">
        <v>96</v>
      </c>
      <c r="I118" s="21" t="s">
        <v>97</v>
      </c>
      <c r="J118" s="22" t="s">
        <v>98</v>
      </c>
      <c r="K118" s="22" t="s">
        <v>99</v>
      </c>
      <c r="L118" s="22" t="s">
        <v>100</v>
      </c>
      <c r="M118" s="22" t="s">
        <v>101</v>
      </c>
      <c r="N118" s="41"/>
    </row>
    <row r="119" spans="1:14" s="1" customFormat="1" ht="18.75" customHeight="1" x14ac:dyDescent="0.15">
      <c r="A119" s="2">
        <v>1</v>
      </c>
      <c r="B119" s="3" t="s">
        <v>58</v>
      </c>
      <c r="C119" s="10">
        <v>12</v>
      </c>
      <c r="D119" s="2">
        <v>59</v>
      </c>
      <c r="E119" s="17">
        <f>SUM(C119:D119)</f>
        <v>71</v>
      </c>
      <c r="F119" s="2" t="s">
        <v>8</v>
      </c>
      <c r="G119" s="18"/>
      <c r="H119" s="2">
        <v>71</v>
      </c>
      <c r="I119" s="27" t="s">
        <v>139</v>
      </c>
      <c r="J119" s="2">
        <v>20</v>
      </c>
      <c r="K119" s="2">
        <v>87.5</v>
      </c>
      <c r="L119" s="20">
        <f>H119*0.4+K119*0.6</f>
        <v>80.900000000000006</v>
      </c>
      <c r="M119" s="27" t="s">
        <v>141</v>
      </c>
      <c r="N119" s="42"/>
    </row>
    <row r="120" spans="1:14" s="1" customFormat="1" ht="18.75" customHeight="1" x14ac:dyDescent="0.15">
      <c r="A120" s="2">
        <v>2</v>
      </c>
      <c r="B120" s="3" t="s">
        <v>59</v>
      </c>
      <c r="C120" s="10">
        <v>11</v>
      </c>
      <c r="D120" s="2">
        <v>57</v>
      </c>
      <c r="E120" s="17">
        <f>SUM(C120:D120)</f>
        <v>68</v>
      </c>
      <c r="F120" s="2" t="s">
        <v>8</v>
      </c>
      <c r="G120" s="18"/>
      <c r="H120" s="2">
        <v>68</v>
      </c>
      <c r="I120" s="27" t="s">
        <v>139</v>
      </c>
      <c r="J120" s="2">
        <v>17</v>
      </c>
      <c r="K120" s="2">
        <v>88</v>
      </c>
      <c r="L120" s="20">
        <f>H120*0.4+K120*0.6</f>
        <v>80</v>
      </c>
      <c r="M120" s="27" t="s">
        <v>141</v>
      </c>
      <c r="N120" s="42"/>
    </row>
    <row r="121" spans="1:14" s="1" customFormat="1" ht="18.75" customHeight="1" x14ac:dyDescent="0.15">
      <c r="A121" s="2">
        <v>3</v>
      </c>
      <c r="B121" s="3"/>
      <c r="C121" s="10">
        <v>10</v>
      </c>
      <c r="D121" s="2">
        <v>46</v>
      </c>
      <c r="E121" s="17">
        <f>SUM(C121:D121)</f>
        <v>56</v>
      </c>
      <c r="F121" s="2" t="s">
        <v>8</v>
      </c>
      <c r="G121" s="18"/>
      <c r="H121" s="2">
        <v>56</v>
      </c>
      <c r="I121" s="27" t="s">
        <v>139</v>
      </c>
      <c r="J121" s="2">
        <v>19</v>
      </c>
      <c r="K121" s="2">
        <v>81</v>
      </c>
      <c r="L121" s="20">
        <f>H121*0.4+K121*0.6</f>
        <v>71</v>
      </c>
      <c r="M121" s="27"/>
      <c r="N121" s="42"/>
    </row>
    <row r="122" spans="1:14" s="1" customFormat="1" ht="18.75" customHeight="1" x14ac:dyDescent="0.15">
      <c r="A122" s="2">
        <v>4</v>
      </c>
      <c r="B122" s="3"/>
      <c r="C122" s="10">
        <v>8.5</v>
      </c>
      <c r="D122" s="2">
        <v>54</v>
      </c>
      <c r="E122" s="17">
        <f>SUM(C122:D122)</f>
        <v>62.5</v>
      </c>
      <c r="F122" s="2" t="s">
        <v>8</v>
      </c>
      <c r="G122" s="18"/>
      <c r="H122" s="2">
        <v>62.5</v>
      </c>
      <c r="I122" s="27" t="s">
        <v>139</v>
      </c>
      <c r="J122" s="2">
        <v>18</v>
      </c>
      <c r="K122" s="2">
        <v>69.25</v>
      </c>
      <c r="L122" s="20">
        <f>H122*0.4+K122*0.6</f>
        <v>66.55</v>
      </c>
      <c r="M122" s="27"/>
      <c r="N122" s="42"/>
    </row>
    <row r="123" spans="1:14" ht="30.75" customHeight="1" x14ac:dyDescent="0.15">
      <c r="A123" s="48" t="s">
        <v>60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0"/>
    </row>
    <row r="124" spans="1:14" s="1" customFormat="1" ht="28.5" customHeight="1" x14ac:dyDescent="0.15">
      <c r="A124" s="5" t="s">
        <v>1</v>
      </c>
      <c r="B124" s="6" t="s">
        <v>2</v>
      </c>
      <c r="C124" s="7" t="s">
        <v>3</v>
      </c>
      <c r="D124" s="7" t="s">
        <v>4</v>
      </c>
      <c r="E124" s="7" t="s">
        <v>5</v>
      </c>
      <c r="F124" s="7" t="s">
        <v>6</v>
      </c>
      <c r="G124" s="7" t="s">
        <v>65</v>
      </c>
      <c r="H124" s="7" t="s">
        <v>96</v>
      </c>
      <c r="I124" s="21" t="s">
        <v>97</v>
      </c>
      <c r="J124" s="22" t="s">
        <v>98</v>
      </c>
      <c r="K124" s="22" t="s">
        <v>99</v>
      </c>
      <c r="L124" s="22" t="s">
        <v>100</v>
      </c>
      <c r="M124" s="22" t="s">
        <v>101</v>
      </c>
      <c r="N124" s="41"/>
    </row>
    <row r="125" spans="1:14" s="1" customFormat="1" ht="18.75" customHeight="1" x14ac:dyDescent="0.15">
      <c r="A125" s="27">
        <v>1</v>
      </c>
      <c r="B125" s="3" t="s">
        <v>61</v>
      </c>
      <c r="C125" s="10">
        <v>14</v>
      </c>
      <c r="D125" s="2">
        <v>67</v>
      </c>
      <c r="E125" s="17">
        <f>SUM(C125:D125)</f>
        <v>81</v>
      </c>
      <c r="F125" s="2" t="s">
        <v>8</v>
      </c>
      <c r="G125" s="8"/>
      <c r="H125" s="2">
        <v>81</v>
      </c>
      <c r="I125" s="27" t="s">
        <v>140</v>
      </c>
      <c r="J125" s="2">
        <v>19</v>
      </c>
      <c r="K125" s="2">
        <v>83.25</v>
      </c>
      <c r="L125" s="20">
        <f>H125*0.4+K125*0.6</f>
        <v>82.35</v>
      </c>
      <c r="M125" s="27" t="s">
        <v>141</v>
      </c>
      <c r="N125" s="42"/>
    </row>
    <row r="126" spans="1:14" s="1" customFormat="1" ht="18.75" customHeight="1" x14ac:dyDescent="0.15">
      <c r="A126" s="27">
        <v>2</v>
      </c>
      <c r="B126" s="3" t="s">
        <v>62</v>
      </c>
      <c r="C126" s="10">
        <v>12</v>
      </c>
      <c r="D126" s="2">
        <v>59</v>
      </c>
      <c r="E126" s="17">
        <f>SUM(C126:D126)</f>
        <v>71</v>
      </c>
      <c r="F126" s="2" t="s">
        <v>8</v>
      </c>
      <c r="G126" s="8"/>
      <c r="H126" s="2">
        <v>71</v>
      </c>
      <c r="I126" s="27" t="s">
        <v>140</v>
      </c>
      <c r="J126" s="2">
        <v>20</v>
      </c>
      <c r="K126" s="2">
        <v>88.75</v>
      </c>
      <c r="L126" s="20">
        <f>H126*0.4+K126*0.6</f>
        <v>81.650000000000006</v>
      </c>
      <c r="M126" s="27" t="s">
        <v>141</v>
      </c>
      <c r="N126" s="42"/>
    </row>
    <row r="127" spans="1:14" s="1" customFormat="1" ht="18.75" customHeight="1" x14ac:dyDescent="0.15">
      <c r="A127" s="27">
        <v>3</v>
      </c>
      <c r="B127" s="3"/>
      <c r="C127" s="10">
        <v>13.5</v>
      </c>
      <c r="D127" s="2">
        <v>65</v>
      </c>
      <c r="E127" s="17">
        <f>SUM(C127:D127)</f>
        <v>78.5</v>
      </c>
      <c r="F127" s="2" t="s">
        <v>8</v>
      </c>
      <c r="G127" s="8"/>
      <c r="H127" s="2">
        <v>78.5</v>
      </c>
      <c r="I127" s="27" t="s">
        <v>140</v>
      </c>
      <c r="J127" s="2">
        <v>21</v>
      </c>
      <c r="K127" s="2">
        <v>75.5</v>
      </c>
      <c r="L127" s="20">
        <f>H127*0.4+K127*0.6</f>
        <v>76.7</v>
      </c>
      <c r="M127" s="27"/>
      <c r="N127" s="42"/>
    </row>
    <row r="128" spans="1:14" s="1" customFormat="1" ht="18.75" customHeight="1" x14ac:dyDescent="0.15">
      <c r="A128" s="27">
        <v>4</v>
      </c>
      <c r="B128" s="3"/>
      <c r="C128" s="10">
        <v>10.5</v>
      </c>
      <c r="D128" s="2">
        <v>56</v>
      </c>
      <c r="E128" s="17">
        <f>SUM(C128:D128)</f>
        <v>66.5</v>
      </c>
      <c r="F128" s="2" t="s">
        <v>8</v>
      </c>
      <c r="G128" s="8"/>
      <c r="H128" s="2">
        <v>66.5</v>
      </c>
      <c r="I128" s="27" t="s">
        <v>140</v>
      </c>
      <c r="J128" s="2">
        <v>18</v>
      </c>
      <c r="K128" s="2">
        <v>76.25</v>
      </c>
      <c r="L128" s="20">
        <f>H128*0.4+K128*0.6</f>
        <v>72.349999999999994</v>
      </c>
      <c r="M128" s="27"/>
      <c r="N128" s="42"/>
    </row>
    <row r="129" spans="1:14" ht="33" customHeight="1" x14ac:dyDescent="0.15">
      <c r="A129" s="48" t="s">
        <v>63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0"/>
    </row>
    <row r="130" spans="1:14" s="1" customFormat="1" ht="27.75" customHeight="1" x14ac:dyDescent="0.15">
      <c r="A130" s="19" t="s">
        <v>1</v>
      </c>
      <c r="B130" s="6" t="s">
        <v>2</v>
      </c>
      <c r="C130" s="7" t="s">
        <v>3</v>
      </c>
      <c r="D130" s="7" t="s">
        <v>4</v>
      </c>
      <c r="E130" s="7" t="s">
        <v>5</v>
      </c>
      <c r="F130" s="7" t="s">
        <v>64</v>
      </c>
      <c r="G130" s="7" t="s">
        <v>65</v>
      </c>
      <c r="H130" s="7" t="s">
        <v>96</v>
      </c>
      <c r="I130" s="21" t="s">
        <v>97</v>
      </c>
      <c r="J130" s="22" t="s">
        <v>98</v>
      </c>
      <c r="K130" s="22" t="s">
        <v>99</v>
      </c>
      <c r="L130" s="22" t="s">
        <v>100</v>
      </c>
      <c r="M130" s="22" t="s">
        <v>101</v>
      </c>
      <c r="N130" s="41"/>
    </row>
    <row r="131" spans="1:14" s="1" customFormat="1" ht="18.75" customHeight="1" x14ac:dyDescent="0.15">
      <c r="A131" s="27">
        <v>1</v>
      </c>
      <c r="B131" s="3" t="s">
        <v>66</v>
      </c>
      <c r="C131" s="10">
        <v>9</v>
      </c>
      <c r="D131" s="2">
        <v>65</v>
      </c>
      <c r="E131" s="2">
        <f t="shared" ref="E131:E136" si="12">SUM(C131:D131)</f>
        <v>74</v>
      </c>
      <c r="F131" s="2">
        <v>4</v>
      </c>
      <c r="G131" s="2">
        <v>79.67</v>
      </c>
      <c r="H131" s="20">
        <f t="shared" ref="H131:H136" si="13">E131*0.3+G131*0.4</f>
        <v>54.067999999999998</v>
      </c>
      <c r="I131" s="27" t="s">
        <v>140</v>
      </c>
      <c r="J131" s="27">
        <v>15</v>
      </c>
      <c r="K131" s="2">
        <v>81.5</v>
      </c>
      <c r="L131" s="20">
        <f t="shared" ref="L131:L136" si="14">K131*0.3+H131</f>
        <v>78.518000000000001</v>
      </c>
      <c r="M131" s="27" t="s">
        <v>141</v>
      </c>
      <c r="N131" s="42"/>
    </row>
    <row r="132" spans="1:14" s="1" customFormat="1" ht="18.75" customHeight="1" x14ac:dyDescent="0.15">
      <c r="A132" s="27">
        <v>2</v>
      </c>
      <c r="B132" s="3" t="s">
        <v>68</v>
      </c>
      <c r="C132" s="10">
        <v>11</v>
      </c>
      <c r="D132" s="2">
        <v>56.5</v>
      </c>
      <c r="E132" s="2">
        <f t="shared" si="12"/>
        <v>67.5</v>
      </c>
      <c r="F132" s="2">
        <v>7</v>
      </c>
      <c r="G132" s="2">
        <v>80</v>
      </c>
      <c r="H132" s="20">
        <f t="shared" si="13"/>
        <v>52.25</v>
      </c>
      <c r="I132" s="27" t="s">
        <v>140</v>
      </c>
      <c r="J132" s="2">
        <v>16</v>
      </c>
      <c r="K132" s="2">
        <v>83.5</v>
      </c>
      <c r="L132" s="20">
        <f t="shared" si="14"/>
        <v>77.3</v>
      </c>
      <c r="M132" s="27" t="s">
        <v>141</v>
      </c>
      <c r="N132" s="42"/>
    </row>
    <row r="133" spans="1:14" s="1" customFormat="1" ht="18.75" customHeight="1" x14ac:dyDescent="0.15">
      <c r="A133" s="27">
        <v>3</v>
      </c>
      <c r="B133" s="3" t="s">
        <v>67</v>
      </c>
      <c r="C133" s="10">
        <v>12</v>
      </c>
      <c r="D133" s="2">
        <v>59</v>
      </c>
      <c r="E133" s="2">
        <f t="shared" si="12"/>
        <v>71</v>
      </c>
      <c r="F133" s="2">
        <v>3</v>
      </c>
      <c r="G133" s="2">
        <v>79.17</v>
      </c>
      <c r="H133" s="20">
        <f t="shared" si="13"/>
        <v>52.968000000000004</v>
      </c>
      <c r="I133" s="27" t="s">
        <v>140</v>
      </c>
      <c r="J133" s="2">
        <v>14</v>
      </c>
      <c r="K133" s="2">
        <v>79.5</v>
      </c>
      <c r="L133" s="20">
        <f t="shared" si="14"/>
        <v>76.817999999999998</v>
      </c>
      <c r="M133" s="27" t="s">
        <v>141</v>
      </c>
      <c r="N133" s="42"/>
    </row>
    <row r="134" spans="1:14" s="1" customFormat="1" ht="18.75" customHeight="1" x14ac:dyDescent="0.15">
      <c r="A134" s="27">
        <v>4</v>
      </c>
      <c r="B134" s="3"/>
      <c r="C134" s="10">
        <v>13.5</v>
      </c>
      <c r="D134" s="2">
        <v>53</v>
      </c>
      <c r="E134" s="2">
        <f t="shared" si="12"/>
        <v>66.5</v>
      </c>
      <c r="F134" s="2">
        <v>5</v>
      </c>
      <c r="G134" s="2">
        <v>69</v>
      </c>
      <c r="H134" s="20">
        <f t="shared" si="13"/>
        <v>47.55</v>
      </c>
      <c r="I134" s="27" t="s">
        <v>140</v>
      </c>
      <c r="J134" s="2">
        <v>17</v>
      </c>
      <c r="K134" s="2">
        <v>85.25</v>
      </c>
      <c r="L134" s="20">
        <f t="shared" si="14"/>
        <v>73.125</v>
      </c>
      <c r="M134" s="27"/>
      <c r="N134" s="42"/>
    </row>
    <row r="135" spans="1:14" s="1" customFormat="1" ht="18.75" customHeight="1" x14ac:dyDescent="0.15">
      <c r="A135" s="27">
        <v>5</v>
      </c>
      <c r="B135" s="3"/>
      <c r="C135" s="10">
        <v>11</v>
      </c>
      <c r="D135" s="2">
        <v>71.5</v>
      </c>
      <c r="E135" s="2">
        <f t="shared" si="12"/>
        <v>82.5</v>
      </c>
      <c r="F135" s="2">
        <v>6</v>
      </c>
      <c r="G135" s="2">
        <v>76.67</v>
      </c>
      <c r="H135" s="20">
        <f t="shared" si="13"/>
        <v>55.418000000000006</v>
      </c>
      <c r="I135" s="27" t="s">
        <v>140</v>
      </c>
      <c r="J135" s="2" t="s">
        <v>137</v>
      </c>
      <c r="K135" s="2">
        <v>0</v>
      </c>
      <c r="L135" s="20">
        <f t="shared" si="14"/>
        <v>55.418000000000006</v>
      </c>
      <c r="M135" s="27"/>
      <c r="N135" s="42"/>
    </row>
    <row r="136" spans="1:14" s="1" customFormat="1" ht="18.75" customHeight="1" x14ac:dyDescent="0.15">
      <c r="A136" s="27">
        <v>6</v>
      </c>
      <c r="B136" s="3"/>
      <c r="C136" s="10">
        <v>9</v>
      </c>
      <c r="D136" s="2">
        <v>41</v>
      </c>
      <c r="E136" s="2">
        <f t="shared" si="12"/>
        <v>50</v>
      </c>
      <c r="F136" s="2">
        <v>2</v>
      </c>
      <c r="G136" s="2">
        <v>71.67</v>
      </c>
      <c r="H136" s="20">
        <f t="shared" si="13"/>
        <v>43.668000000000006</v>
      </c>
      <c r="I136" s="27" t="s">
        <v>140</v>
      </c>
      <c r="J136" s="27" t="s">
        <v>137</v>
      </c>
      <c r="K136" s="2">
        <v>0</v>
      </c>
      <c r="L136" s="20">
        <f t="shared" si="14"/>
        <v>43.668000000000006</v>
      </c>
      <c r="M136" s="27"/>
      <c r="N136" s="42"/>
    </row>
    <row r="137" spans="1:14" ht="28.5" customHeight="1" x14ac:dyDescent="0.15">
      <c r="A137" s="48" t="s">
        <v>69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0"/>
    </row>
    <row r="138" spans="1:14" s="1" customFormat="1" ht="27.75" customHeight="1" x14ac:dyDescent="0.15">
      <c r="A138" s="19" t="s">
        <v>1</v>
      </c>
      <c r="B138" s="6" t="s">
        <v>2</v>
      </c>
      <c r="C138" s="7" t="s">
        <v>3</v>
      </c>
      <c r="D138" s="7" t="s">
        <v>4</v>
      </c>
      <c r="E138" s="7" t="s">
        <v>5</v>
      </c>
      <c r="F138" s="7" t="s">
        <v>64</v>
      </c>
      <c r="G138" s="7" t="s">
        <v>65</v>
      </c>
      <c r="H138" s="7" t="s">
        <v>96</v>
      </c>
      <c r="I138" s="21" t="s">
        <v>97</v>
      </c>
      <c r="J138" s="22" t="s">
        <v>98</v>
      </c>
      <c r="K138" s="22" t="s">
        <v>99</v>
      </c>
      <c r="L138" s="22" t="s">
        <v>100</v>
      </c>
      <c r="M138" s="22" t="s">
        <v>101</v>
      </c>
      <c r="N138" s="41"/>
    </row>
    <row r="139" spans="1:14" s="1" customFormat="1" ht="18.75" customHeight="1" x14ac:dyDescent="0.15">
      <c r="A139" s="27">
        <v>1</v>
      </c>
      <c r="B139" s="3" t="s">
        <v>70</v>
      </c>
      <c r="C139" s="10">
        <v>11</v>
      </c>
      <c r="D139" s="2">
        <v>64</v>
      </c>
      <c r="E139" s="2">
        <f>SUM(C139:D139)</f>
        <v>75</v>
      </c>
      <c r="F139" s="2">
        <v>8</v>
      </c>
      <c r="G139" s="2">
        <v>92.17</v>
      </c>
      <c r="H139" s="20">
        <f>E139*0.3+G139*0.4</f>
        <v>59.368000000000002</v>
      </c>
      <c r="I139" s="27" t="s">
        <v>140</v>
      </c>
      <c r="J139" s="2">
        <v>12</v>
      </c>
      <c r="K139" s="2">
        <v>82.75</v>
      </c>
      <c r="L139" s="20">
        <f>K139*0.3+H139</f>
        <v>84.192999999999998</v>
      </c>
      <c r="M139" s="27" t="s">
        <v>141</v>
      </c>
      <c r="N139" s="42"/>
    </row>
    <row r="140" spans="1:14" s="1" customFormat="1" ht="18.75" customHeight="1" x14ac:dyDescent="0.15">
      <c r="A140" s="27">
        <v>2</v>
      </c>
      <c r="B140" s="3" t="s">
        <v>71</v>
      </c>
      <c r="C140" s="10">
        <v>11</v>
      </c>
      <c r="D140" s="2">
        <v>45</v>
      </c>
      <c r="E140" s="2">
        <f>SUM(C140:D140)</f>
        <v>56</v>
      </c>
      <c r="F140" s="2">
        <v>6</v>
      </c>
      <c r="G140" s="2">
        <v>91.13</v>
      </c>
      <c r="H140" s="20">
        <f>E140*0.3+G140*0.4</f>
        <v>53.251999999999995</v>
      </c>
      <c r="I140" s="27" t="s">
        <v>140</v>
      </c>
      <c r="J140" s="2">
        <v>13</v>
      </c>
      <c r="K140" s="2">
        <v>88</v>
      </c>
      <c r="L140" s="20">
        <f>K140*0.3+H140</f>
        <v>79.651999999999987</v>
      </c>
      <c r="M140" s="27" t="s">
        <v>141</v>
      </c>
      <c r="N140" s="42"/>
    </row>
    <row r="141" spans="1:14" s="1" customFormat="1" ht="18.75" customHeight="1" x14ac:dyDescent="0.15">
      <c r="A141" s="27">
        <v>3</v>
      </c>
      <c r="B141" s="3"/>
      <c r="C141" s="10">
        <v>9.5</v>
      </c>
      <c r="D141" s="2">
        <v>44.5</v>
      </c>
      <c r="E141" s="2">
        <f>SUM(C141:D141)</f>
        <v>54</v>
      </c>
      <c r="F141" s="2">
        <v>2</v>
      </c>
      <c r="G141" s="2">
        <v>92.77</v>
      </c>
      <c r="H141" s="20">
        <f>E141*0.3+G141*0.4</f>
        <v>53.307999999999993</v>
      </c>
      <c r="I141" s="27" t="s">
        <v>140</v>
      </c>
      <c r="J141" s="2">
        <v>10</v>
      </c>
      <c r="K141" s="2">
        <v>83.75</v>
      </c>
      <c r="L141" s="20">
        <f>K141*0.3+H141</f>
        <v>78.432999999999993</v>
      </c>
      <c r="M141" s="27"/>
      <c r="N141" s="42"/>
    </row>
    <row r="142" spans="1:14" s="1" customFormat="1" ht="18.75" customHeight="1" x14ac:dyDescent="0.15">
      <c r="A142" s="27">
        <v>4</v>
      </c>
      <c r="B142" s="3"/>
      <c r="C142" s="10">
        <v>12.5</v>
      </c>
      <c r="D142" s="2">
        <v>55</v>
      </c>
      <c r="E142" s="2">
        <f>SUM(C142:D142)</f>
        <v>67.5</v>
      </c>
      <c r="F142" s="2">
        <v>5</v>
      </c>
      <c r="G142" s="2">
        <v>81.63</v>
      </c>
      <c r="H142" s="20">
        <f>E142*0.3+G142*0.4</f>
        <v>52.902000000000001</v>
      </c>
      <c r="I142" s="27" t="s">
        <v>140</v>
      </c>
      <c r="J142" s="2">
        <v>11</v>
      </c>
      <c r="K142" s="2">
        <v>80.75</v>
      </c>
      <c r="L142" s="20">
        <f>K142*0.3+H142</f>
        <v>77.126999999999995</v>
      </c>
      <c r="M142" s="27"/>
      <c r="N142" s="42"/>
    </row>
    <row r="143" spans="1:14" ht="30.75" customHeight="1" x14ac:dyDescent="0.15">
      <c r="A143" s="48" t="s">
        <v>72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0"/>
    </row>
    <row r="144" spans="1:14" s="1" customFormat="1" ht="27.75" customHeight="1" x14ac:dyDescent="0.15">
      <c r="A144" s="19" t="s">
        <v>1</v>
      </c>
      <c r="B144" s="6" t="s">
        <v>2</v>
      </c>
      <c r="C144" s="7" t="s">
        <v>3</v>
      </c>
      <c r="D144" s="7" t="s">
        <v>4</v>
      </c>
      <c r="E144" s="7" t="s">
        <v>5</v>
      </c>
      <c r="F144" s="7" t="s">
        <v>64</v>
      </c>
      <c r="G144" s="7" t="s">
        <v>65</v>
      </c>
      <c r="H144" s="7" t="s">
        <v>96</v>
      </c>
      <c r="I144" s="21" t="s">
        <v>97</v>
      </c>
      <c r="J144" s="22" t="s">
        <v>98</v>
      </c>
      <c r="K144" s="22" t="s">
        <v>99</v>
      </c>
      <c r="L144" s="22" t="s">
        <v>100</v>
      </c>
      <c r="M144" s="22" t="s">
        <v>101</v>
      </c>
      <c r="N144" s="41"/>
    </row>
    <row r="145" spans="1:14" s="1" customFormat="1" ht="18.75" customHeight="1" x14ac:dyDescent="0.15">
      <c r="A145" s="27">
        <v>1</v>
      </c>
      <c r="B145" s="3" t="s">
        <v>76</v>
      </c>
      <c r="C145" s="10">
        <v>9.5</v>
      </c>
      <c r="D145" s="2">
        <v>38.5</v>
      </c>
      <c r="E145" s="2">
        <f t="shared" ref="E145:E154" si="15">SUM(C145:D145)</f>
        <v>48</v>
      </c>
      <c r="F145" s="2">
        <v>1</v>
      </c>
      <c r="G145" s="2">
        <v>94</v>
      </c>
      <c r="H145" s="20">
        <f t="shared" ref="H145:H154" si="16">E145*0.3+G145*0.4</f>
        <v>52</v>
      </c>
      <c r="I145" s="27" t="s">
        <v>140</v>
      </c>
      <c r="J145" s="2">
        <v>3</v>
      </c>
      <c r="K145" s="2">
        <v>89</v>
      </c>
      <c r="L145" s="20">
        <f t="shared" ref="L145:L154" si="17">K145*0.3+H145</f>
        <v>78.7</v>
      </c>
      <c r="M145" s="27" t="s">
        <v>141</v>
      </c>
      <c r="N145" s="42"/>
    </row>
    <row r="146" spans="1:14" s="1" customFormat="1" ht="18.75" customHeight="1" x14ac:dyDescent="0.15">
      <c r="A146" s="27">
        <v>2</v>
      </c>
      <c r="B146" s="3" t="s">
        <v>75</v>
      </c>
      <c r="C146" s="10">
        <v>9.5</v>
      </c>
      <c r="D146" s="2">
        <v>55</v>
      </c>
      <c r="E146" s="2">
        <f t="shared" si="15"/>
        <v>64.5</v>
      </c>
      <c r="F146" s="2">
        <v>12</v>
      </c>
      <c r="G146" s="2">
        <v>83.66</v>
      </c>
      <c r="H146" s="20">
        <f t="shared" si="16"/>
        <v>52.813999999999993</v>
      </c>
      <c r="I146" s="27" t="s">
        <v>140</v>
      </c>
      <c r="J146" s="2">
        <v>4</v>
      </c>
      <c r="K146" s="2">
        <v>84.5</v>
      </c>
      <c r="L146" s="20">
        <f t="shared" si="17"/>
        <v>78.163999999999987</v>
      </c>
      <c r="M146" s="27" t="s">
        <v>141</v>
      </c>
      <c r="N146" s="42"/>
    </row>
    <row r="147" spans="1:14" s="1" customFormat="1" ht="18.75" customHeight="1" x14ac:dyDescent="0.15">
      <c r="A147" s="27">
        <v>3</v>
      </c>
      <c r="B147" s="3" t="s">
        <v>74</v>
      </c>
      <c r="C147" s="10">
        <v>14</v>
      </c>
      <c r="D147" s="2">
        <v>58</v>
      </c>
      <c r="E147" s="2">
        <f t="shared" si="15"/>
        <v>72</v>
      </c>
      <c r="F147" s="2">
        <v>2</v>
      </c>
      <c r="G147" s="2">
        <v>80.33</v>
      </c>
      <c r="H147" s="20">
        <f t="shared" si="16"/>
        <v>53.731999999999999</v>
      </c>
      <c r="I147" s="27" t="s">
        <v>140</v>
      </c>
      <c r="J147" s="2">
        <v>8</v>
      </c>
      <c r="K147" s="2">
        <v>79</v>
      </c>
      <c r="L147" s="20">
        <f t="shared" si="17"/>
        <v>77.432000000000002</v>
      </c>
      <c r="M147" s="27" t="s">
        <v>141</v>
      </c>
      <c r="N147" s="42"/>
    </row>
    <row r="148" spans="1:14" s="1" customFormat="1" ht="18.75" customHeight="1" x14ac:dyDescent="0.15">
      <c r="A148" s="27">
        <v>4</v>
      </c>
      <c r="B148" s="3" t="s">
        <v>73</v>
      </c>
      <c r="C148" s="10">
        <v>10</v>
      </c>
      <c r="D148" s="2">
        <v>48</v>
      </c>
      <c r="E148" s="2">
        <f t="shared" si="15"/>
        <v>58</v>
      </c>
      <c r="F148" s="2">
        <v>15</v>
      </c>
      <c r="G148" s="2">
        <v>95.66</v>
      </c>
      <c r="H148" s="20">
        <f t="shared" si="16"/>
        <v>55.664000000000001</v>
      </c>
      <c r="I148" s="27" t="s">
        <v>140</v>
      </c>
      <c r="J148" s="2">
        <v>9</v>
      </c>
      <c r="K148" s="2">
        <v>69.75</v>
      </c>
      <c r="L148" s="20">
        <f t="shared" si="17"/>
        <v>76.588999999999999</v>
      </c>
      <c r="M148" s="27" t="s">
        <v>141</v>
      </c>
      <c r="N148" s="42"/>
    </row>
    <row r="149" spans="1:14" s="1" customFormat="1" ht="18.75" customHeight="1" x14ac:dyDescent="0.15">
      <c r="A149" s="27">
        <v>5</v>
      </c>
      <c r="B149" s="3" t="s">
        <v>77</v>
      </c>
      <c r="C149" s="10">
        <v>10.5</v>
      </c>
      <c r="D149" s="2">
        <v>48</v>
      </c>
      <c r="E149" s="2">
        <f t="shared" si="15"/>
        <v>58.5</v>
      </c>
      <c r="F149" s="2">
        <v>11</v>
      </c>
      <c r="G149" s="2">
        <v>82.66</v>
      </c>
      <c r="H149" s="20">
        <f t="shared" si="16"/>
        <v>50.614000000000004</v>
      </c>
      <c r="I149" s="27" t="s">
        <v>140</v>
      </c>
      <c r="J149" s="2">
        <v>6</v>
      </c>
      <c r="K149" s="2">
        <v>70.75</v>
      </c>
      <c r="L149" s="20">
        <f t="shared" si="17"/>
        <v>71.838999999999999</v>
      </c>
      <c r="M149" s="27" t="s">
        <v>141</v>
      </c>
      <c r="N149" s="42"/>
    </row>
    <row r="150" spans="1:14" s="1" customFormat="1" ht="18.75" customHeight="1" x14ac:dyDescent="0.15">
      <c r="A150" s="27">
        <v>6</v>
      </c>
      <c r="B150" s="3"/>
      <c r="C150" s="10">
        <v>8.5</v>
      </c>
      <c r="D150" s="2">
        <v>38</v>
      </c>
      <c r="E150" s="2">
        <f t="shared" si="15"/>
        <v>46.5</v>
      </c>
      <c r="F150" s="2">
        <v>14</v>
      </c>
      <c r="G150" s="2">
        <v>83.33</v>
      </c>
      <c r="H150" s="20">
        <f t="shared" si="16"/>
        <v>47.281999999999996</v>
      </c>
      <c r="I150" s="27" t="s">
        <v>140</v>
      </c>
      <c r="J150" s="27">
        <v>5</v>
      </c>
      <c r="K150" s="2">
        <v>76</v>
      </c>
      <c r="L150" s="20">
        <f t="shared" si="17"/>
        <v>70.081999999999994</v>
      </c>
      <c r="M150" s="27"/>
      <c r="N150" s="42"/>
    </row>
    <row r="151" spans="1:14" s="1" customFormat="1" ht="18.75" customHeight="1" x14ac:dyDescent="0.15">
      <c r="A151" s="27">
        <v>7</v>
      </c>
      <c r="B151" s="3"/>
      <c r="C151" s="10">
        <v>12.5</v>
      </c>
      <c r="D151" s="2">
        <v>45.5</v>
      </c>
      <c r="E151" s="2">
        <f t="shared" si="15"/>
        <v>58</v>
      </c>
      <c r="F151" s="2">
        <v>10</v>
      </c>
      <c r="G151" s="2">
        <v>74.33</v>
      </c>
      <c r="H151" s="20">
        <f t="shared" si="16"/>
        <v>47.131999999999998</v>
      </c>
      <c r="I151" s="27" t="s">
        <v>140</v>
      </c>
      <c r="J151" s="27">
        <v>7</v>
      </c>
      <c r="K151" s="2">
        <v>76.5</v>
      </c>
      <c r="L151" s="20">
        <f t="shared" si="17"/>
        <v>70.081999999999994</v>
      </c>
      <c r="M151" s="27"/>
      <c r="N151" s="42"/>
    </row>
    <row r="152" spans="1:14" s="1" customFormat="1" ht="18.75" customHeight="1" x14ac:dyDescent="0.15">
      <c r="A152" s="27">
        <v>8</v>
      </c>
      <c r="B152" s="3"/>
      <c r="C152" s="10">
        <v>9.5</v>
      </c>
      <c r="D152" s="2">
        <v>54.5</v>
      </c>
      <c r="E152" s="2">
        <f t="shared" si="15"/>
        <v>64</v>
      </c>
      <c r="F152" s="2">
        <v>9</v>
      </c>
      <c r="G152" s="2">
        <v>74.33</v>
      </c>
      <c r="H152" s="20">
        <f t="shared" si="16"/>
        <v>48.932000000000002</v>
      </c>
      <c r="I152" s="27" t="s">
        <v>140</v>
      </c>
      <c r="J152" s="2" t="s">
        <v>137</v>
      </c>
      <c r="K152" s="2">
        <v>0</v>
      </c>
      <c r="L152" s="20">
        <f t="shared" si="17"/>
        <v>48.932000000000002</v>
      </c>
      <c r="M152" s="27"/>
      <c r="N152" s="42"/>
    </row>
    <row r="153" spans="1:14" s="1" customFormat="1" ht="18.75" customHeight="1" x14ac:dyDescent="0.15">
      <c r="A153" s="27">
        <v>9</v>
      </c>
      <c r="B153" s="3"/>
      <c r="C153" s="10">
        <v>8</v>
      </c>
      <c r="D153" s="2">
        <v>38.5</v>
      </c>
      <c r="E153" s="2">
        <f t="shared" si="15"/>
        <v>46.5</v>
      </c>
      <c r="F153" s="2">
        <v>6</v>
      </c>
      <c r="G153" s="2">
        <v>86</v>
      </c>
      <c r="H153" s="20">
        <f t="shared" si="16"/>
        <v>48.349999999999994</v>
      </c>
      <c r="I153" s="27" t="s">
        <v>140</v>
      </c>
      <c r="J153" s="2" t="s">
        <v>137</v>
      </c>
      <c r="K153" s="2">
        <v>0</v>
      </c>
      <c r="L153" s="20">
        <f t="shared" si="17"/>
        <v>48.349999999999994</v>
      </c>
      <c r="M153" s="27"/>
      <c r="N153" s="42"/>
    </row>
    <row r="154" spans="1:14" s="1" customFormat="1" ht="18.75" customHeight="1" x14ac:dyDescent="0.15">
      <c r="A154" s="27">
        <v>10</v>
      </c>
      <c r="B154" s="3"/>
      <c r="C154" s="10">
        <v>10</v>
      </c>
      <c r="D154" s="2">
        <v>48</v>
      </c>
      <c r="E154" s="2">
        <f t="shared" si="15"/>
        <v>58</v>
      </c>
      <c r="F154" s="2">
        <v>8</v>
      </c>
      <c r="G154" s="2">
        <v>74</v>
      </c>
      <c r="H154" s="20">
        <f t="shared" si="16"/>
        <v>47</v>
      </c>
      <c r="I154" s="27" t="s">
        <v>140</v>
      </c>
      <c r="J154" s="27" t="s">
        <v>137</v>
      </c>
      <c r="K154" s="2">
        <v>0</v>
      </c>
      <c r="L154" s="20">
        <f t="shared" si="17"/>
        <v>47</v>
      </c>
      <c r="M154" s="27"/>
      <c r="N154" s="42"/>
    </row>
    <row r="155" spans="1:14" ht="30.75" customHeight="1" x14ac:dyDescent="0.15">
      <c r="A155" s="48" t="s">
        <v>78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50"/>
    </row>
    <row r="156" spans="1:14" s="1" customFormat="1" ht="27.75" customHeight="1" x14ac:dyDescent="0.15">
      <c r="A156" s="19" t="s">
        <v>1</v>
      </c>
      <c r="B156" s="6" t="s">
        <v>2</v>
      </c>
      <c r="C156" s="7" t="s">
        <v>3</v>
      </c>
      <c r="D156" s="7" t="s">
        <v>4</v>
      </c>
      <c r="E156" s="7" t="s">
        <v>5</v>
      </c>
      <c r="F156" s="7" t="s">
        <v>64</v>
      </c>
      <c r="G156" s="7" t="s">
        <v>65</v>
      </c>
      <c r="H156" s="7" t="s">
        <v>96</v>
      </c>
      <c r="I156" s="21" t="s">
        <v>97</v>
      </c>
      <c r="J156" s="22" t="s">
        <v>98</v>
      </c>
      <c r="K156" s="22" t="s">
        <v>99</v>
      </c>
      <c r="L156" s="22" t="s">
        <v>100</v>
      </c>
      <c r="M156" s="22" t="s">
        <v>101</v>
      </c>
      <c r="N156" s="41"/>
    </row>
    <row r="157" spans="1:14" s="1" customFormat="1" ht="18.75" customHeight="1" x14ac:dyDescent="0.15">
      <c r="A157" s="2">
        <v>1</v>
      </c>
      <c r="B157" s="3" t="s">
        <v>79</v>
      </c>
      <c r="C157" s="10">
        <v>6</v>
      </c>
      <c r="D157" s="2">
        <v>35.5</v>
      </c>
      <c r="E157" s="2">
        <f>SUM(C157:D157)</f>
        <v>41.5</v>
      </c>
      <c r="F157" s="2">
        <v>17</v>
      </c>
      <c r="G157" s="2">
        <v>82</v>
      </c>
      <c r="H157" s="20">
        <f>E157*0.3+G157*0.4</f>
        <v>45.25</v>
      </c>
      <c r="I157" s="27" t="s">
        <v>140</v>
      </c>
      <c r="J157" s="2">
        <v>2</v>
      </c>
      <c r="K157" s="2">
        <v>81.5</v>
      </c>
      <c r="L157" s="20">
        <f t="shared" ref="L157:L158" si="18">K157*0.3+H157</f>
        <v>69.7</v>
      </c>
      <c r="M157" s="27" t="s">
        <v>142</v>
      </c>
      <c r="N157" s="42"/>
    </row>
    <row r="158" spans="1:14" s="1" customFormat="1" ht="18.75" customHeight="1" x14ac:dyDescent="0.15">
      <c r="A158" s="2">
        <v>2</v>
      </c>
      <c r="B158" s="3"/>
      <c r="C158" s="10">
        <v>9.5</v>
      </c>
      <c r="D158" s="2">
        <v>28</v>
      </c>
      <c r="E158" s="2">
        <f>SUM(C158:D158)</f>
        <v>37.5</v>
      </c>
      <c r="F158" s="2">
        <v>19</v>
      </c>
      <c r="G158" s="2">
        <v>82.33</v>
      </c>
      <c r="H158" s="20">
        <f>E158*0.3+G158*0.4</f>
        <v>44.182000000000002</v>
      </c>
      <c r="I158" s="27" t="s">
        <v>140</v>
      </c>
      <c r="J158" s="2">
        <v>1</v>
      </c>
      <c r="K158" s="2">
        <v>78</v>
      </c>
      <c r="L158" s="20">
        <f t="shared" si="18"/>
        <v>67.581999999999994</v>
      </c>
      <c r="M158" s="27"/>
      <c r="N158" s="42"/>
    </row>
    <row r="159" spans="1:14" ht="32.25" customHeight="1" x14ac:dyDescent="0.15">
      <c r="A159" s="48" t="s">
        <v>95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50"/>
    </row>
    <row r="160" spans="1:14" s="1" customFormat="1" ht="27.75" customHeight="1" x14ac:dyDescent="0.15">
      <c r="A160" s="19" t="s">
        <v>1</v>
      </c>
      <c r="B160" s="6" t="s">
        <v>2</v>
      </c>
      <c r="C160" s="7" t="s">
        <v>3</v>
      </c>
      <c r="D160" s="7" t="s">
        <v>4</v>
      </c>
      <c r="E160" s="7" t="s">
        <v>5</v>
      </c>
      <c r="F160" s="7" t="s">
        <v>64</v>
      </c>
      <c r="G160" s="7" t="s">
        <v>65</v>
      </c>
      <c r="H160" s="7" t="s">
        <v>96</v>
      </c>
      <c r="I160" s="21" t="s">
        <v>97</v>
      </c>
      <c r="J160" s="22" t="s">
        <v>98</v>
      </c>
      <c r="K160" s="22" t="s">
        <v>99</v>
      </c>
      <c r="L160" s="22" t="s">
        <v>100</v>
      </c>
      <c r="M160" s="22" t="s">
        <v>101</v>
      </c>
      <c r="N160" s="41"/>
    </row>
    <row r="161" spans="1:14" s="1" customFormat="1" ht="19.5" customHeight="1" x14ac:dyDescent="0.15">
      <c r="A161" s="2">
        <v>1</v>
      </c>
      <c r="B161" s="3" t="s">
        <v>80</v>
      </c>
      <c r="C161" s="10">
        <v>13.5</v>
      </c>
      <c r="D161" s="2">
        <v>71</v>
      </c>
      <c r="E161" s="17">
        <f>SUM(C161:D161)</f>
        <v>84.5</v>
      </c>
      <c r="F161" s="2">
        <v>4</v>
      </c>
      <c r="G161" s="2">
        <v>83</v>
      </c>
      <c r="H161" s="20">
        <f>E161*0.3+G161*0.4</f>
        <v>58.55</v>
      </c>
      <c r="I161" s="27" t="s">
        <v>138</v>
      </c>
      <c r="J161" s="2">
        <v>6</v>
      </c>
      <c r="K161" s="2">
        <v>84</v>
      </c>
      <c r="L161" s="20">
        <f>K161*0.3+H161</f>
        <v>83.75</v>
      </c>
      <c r="M161" s="27" t="s">
        <v>142</v>
      </c>
      <c r="N161" s="42"/>
    </row>
    <row r="162" spans="1:14" s="1" customFormat="1" ht="18.75" customHeight="1" x14ac:dyDescent="0.15">
      <c r="A162" s="2">
        <v>2</v>
      </c>
      <c r="B162" s="3" t="s">
        <v>81</v>
      </c>
      <c r="C162" s="10">
        <v>9.5</v>
      </c>
      <c r="D162" s="2">
        <v>59</v>
      </c>
      <c r="E162" s="17">
        <f>SUM(C162:D162)</f>
        <v>68.5</v>
      </c>
      <c r="F162" s="2">
        <v>2</v>
      </c>
      <c r="G162" s="2">
        <v>54</v>
      </c>
      <c r="H162" s="20">
        <f>E162*0.3+G162*0.4</f>
        <v>42.150000000000006</v>
      </c>
      <c r="I162" s="27" t="s">
        <v>138</v>
      </c>
      <c r="J162" s="2">
        <v>7</v>
      </c>
      <c r="K162" s="2">
        <v>80.33</v>
      </c>
      <c r="L162" s="20">
        <f>K162*0.3+H162</f>
        <v>66.249000000000009</v>
      </c>
      <c r="M162" s="27" t="s">
        <v>142</v>
      </c>
      <c r="N162" s="42"/>
    </row>
    <row r="163" spans="1:14" s="1" customFormat="1" ht="18.75" customHeight="1" x14ac:dyDescent="0.15">
      <c r="A163" s="2">
        <v>3</v>
      </c>
      <c r="B163" s="3" t="s">
        <v>82</v>
      </c>
      <c r="C163" s="10">
        <v>10.5</v>
      </c>
      <c r="D163" s="2">
        <v>66</v>
      </c>
      <c r="E163" s="17">
        <f>SUM(C163:D163)</f>
        <v>76.5</v>
      </c>
      <c r="F163" s="2">
        <v>3</v>
      </c>
      <c r="G163" s="2">
        <v>39</v>
      </c>
      <c r="H163" s="20">
        <f>E163*0.3+G163*0.4</f>
        <v>38.549999999999997</v>
      </c>
      <c r="I163" s="27" t="s">
        <v>138</v>
      </c>
      <c r="J163" s="2">
        <v>3</v>
      </c>
      <c r="K163" s="2">
        <v>77</v>
      </c>
      <c r="L163" s="20">
        <f>K163*0.3+H163</f>
        <v>61.649999999999991</v>
      </c>
      <c r="M163" s="27" t="s">
        <v>142</v>
      </c>
      <c r="N163" s="42"/>
    </row>
    <row r="164" spans="1:14" s="1" customFormat="1" ht="18.75" customHeight="1" x14ac:dyDescent="0.15">
      <c r="A164" s="2">
        <v>4</v>
      </c>
      <c r="B164" s="3"/>
      <c r="C164" s="10">
        <v>11.5</v>
      </c>
      <c r="D164" s="2">
        <v>54</v>
      </c>
      <c r="E164" s="17">
        <f>SUM(C164:D164)</f>
        <v>65.5</v>
      </c>
      <c r="F164" s="2">
        <v>5</v>
      </c>
      <c r="G164" s="2">
        <v>24</v>
      </c>
      <c r="H164" s="20">
        <f>E164*0.3+G164*0.4</f>
        <v>29.25</v>
      </c>
      <c r="I164" s="27" t="s">
        <v>138</v>
      </c>
      <c r="J164" s="2">
        <v>5</v>
      </c>
      <c r="K164" s="2">
        <v>83</v>
      </c>
      <c r="L164" s="20">
        <f>K164*0.3+H164</f>
        <v>54.15</v>
      </c>
      <c r="M164" s="27"/>
      <c r="N164" s="42"/>
    </row>
    <row r="165" spans="1:14" s="1" customFormat="1" ht="18.75" customHeight="1" x14ac:dyDescent="0.15">
      <c r="A165" s="2">
        <v>5</v>
      </c>
      <c r="B165" s="3"/>
      <c r="C165" s="10">
        <v>13</v>
      </c>
      <c r="D165" s="2">
        <v>60</v>
      </c>
      <c r="E165" s="17">
        <f>SUM(C165:D165)</f>
        <v>73</v>
      </c>
      <c r="F165" s="2">
        <v>1</v>
      </c>
      <c r="G165" s="2">
        <v>11</v>
      </c>
      <c r="H165" s="20">
        <f>E165*0.3+G165*0.4</f>
        <v>26.299999999999997</v>
      </c>
      <c r="I165" s="27" t="s">
        <v>138</v>
      </c>
      <c r="J165" s="2">
        <v>4</v>
      </c>
      <c r="K165" s="2">
        <v>82.67</v>
      </c>
      <c r="L165" s="20">
        <f>K165*0.3+H165</f>
        <v>51.100999999999999</v>
      </c>
      <c r="M165" s="27"/>
      <c r="N165" s="42"/>
    </row>
  </sheetData>
  <sortState ref="A46:N56">
    <sortCondition descending="1" ref="L46:L56"/>
  </sortState>
  <mergeCells count="18">
    <mergeCell ref="A155:N155"/>
    <mergeCell ref="A159:N159"/>
    <mergeCell ref="A83:N83"/>
    <mergeCell ref="A89:N89"/>
    <mergeCell ref="A93:N93"/>
    <mergeCell ref="A101:N101"/>
    <mergeCell ref="A107:N107"/>
    <mergeCell ref="A117:N117"/>
    <mergeCell ref="A123:N123"/>
    <mergeCell ref="A129:N129"/>
    <mergeCell ref="A137:N137"/>
    <mergeCell ref="A143:N143"/>
    <mergeCell ref="A57:N57"/>
    <mergeCell ref="A79:N79"/>
    <mergeCell ref="A1:O1"/>
    <mergeCell ref="A2:O2"/>
    <mergeCell ref="A44:O44"/>
    <mergeCell ref="N68:Q6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M9" sqref="M9"/>
    </sheetView>
  </sheetViews>
  <sheetFormatPr defaultColWidth="9" defaultRowHeight="13.5" x14ac:dyDescent="0.15"/>
  <cols>
    <col min="1" max="1" width="5.75" bestFit="1" customWidth="1"/>
    <col min="2" max="2" width="9" customWidth="1"/>
    <col min="3" max="3" width="7.75" customWidth="1"/>
    <col min="4" max="4" width="9.25" customWidth="1"/>
    <col min="5" max="5" width="8.875" customWidth="1"/>
    <col min="6" max="6" width="7.75" bestFit="1" customWidth="1"/>
    <col min="7" max="7" width="9" style="4" customWidth="1"/>
    <col min="8" max="9" width="7.75" style="4" bestFit="1" customWidth="1"/>
    <col min="10" max="10" width="11" style="4" customWidth="1"/>
  </cols>
  <sheetData>
    <row r="1" spans="1:10" s="25" customFormat="1" ht="30" customHeight="1" x14ac:dyDescent="0.15">
      <c r="A1" s="55" t="s">
        <v>158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30" customHeight="1" x14ac:dyDescent="0.15">
      <c r="A2" s="54" t="s">
        <v>132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31" customFormat="1" ht="40.5" x14ac:dyDescent="0.15">
      <c r="A3" s="24" t="s">
        <v>1</v>
      </c>
      <c r="B3" s="24" t="s">
        <v>2</v>
      </c>
      <c r="C3" s="24" t="s">
        <v>102</v>
      </c>
      <c r="D3" s="30" t="s">
        <v>103</v>
      </c>
      <c r="E3" s="30" t="s">
        <v>104</v>
      </c>
      <c r="F3" s="26" t="s">
        <v>105</v>
      </c>
      <c r="G3" s="22" t="s">
        <v>128</v>
      </c>
      <c r="H3" s="22" t="s">
        <v>129</v>
      </c>
      <c r="I3" s="22" t="s">
        <v>130</v>
      </c>
      <c r="J3" s="22" t="s">
        <v>131</v>
      </c>
    </row>
    <row r="4" spans="1:10" ht="20.100000000000001" customHeight="1" x14ac:dyDescent="0.15">
      <c r="A4" s="27">
        <v>1</v>
      </c>
      <c r="B4" s="28" t="s">
        <v>86</v>
      </c>
      <c r="C4" s="29" t="s">
        <v>108</v>
      </c>
      <c r="D4" s="27">
        <v>59</v>
      </c>
      <c r="E4" s="27">
        <v>85.6</v>
      </c>
      <c r="F4" s="27">
        <v>144.6</v>
      </c>
      <c r="G4" s="27">
        <v>19</v>
      </c>
      <c r="H4" s="27">
        <v>81.67</v>
      </c>
      <c r="I4" s="20">
        <f t="shared" ref="I4:I25" si="0">H4*0.4+D4*0.3+E4*0.3</f>
        <v>76.047999999999988</v>
      </c>
      <c r="J4" s="27" t="s">
        <v>141</v>
      </c>
    </row>
    <row r="5" spans="1:10" ht="20.100000000000001" customHeight="1" x14ac:dyDescent="0.15">
      <c r="A5" s="27">
        <v>2</v>
      </c>
      <c r="B5" s="28" t="s">
        <v>91</v>
      </c>
      <c r="C5" s="29" t="s">
        <v>119</v>
      </c>
      <c r="D5" s="27">
        <v>51.5</v>
      </c>
      <c r="E5" s="27">
        <v>84</v>
      </c>
      <c r="F5" s="27">
        <v>135.5</v>
      </c>
      <c r="G5" s="27">
        <v>5</v>
      </c>
      <c r="H5" s="27">
        <v>82.67</v>
      </c>
      <c r="I5" s="20">
        <f t="shared" si="0"/>
        <v>73.718000000000004</v>
      </c>
      <c r="J5" s="27" t="s">
        <v>141</v>
      </c>
    </row>
    <row r="6" spans="1:10" ht="20.100000000000001" customHeight="1" x14ac:dyDescent="0.15">
      <c r="A6" s="27">
        <v>3</v>
      </c>
      <c r="B6" s="28" t="s">
        <v>89</v>
      </c>
      <c r="C6" s="29" t="s">
        <v>115</v>
      </c>
      <c r="D6" s="27">
        <v>54.5</v>
      </c>
      <c r="E6" s="27">
        <v>83</v>
      </c>
      <c r="F6" s="27">
        <v>137.5</v>
      </c>
      <c r="G6" s="27">
        <v>14</v>
      </c>
      <c r="H6" s="27">
        <v>77.67</v>
      </c>
      <c r="I6" s="20">
        <f t="shared" si="0"/>
        <v>72.317999999999998</v>
      </c>
      <c r="J6" s="27" t="s">
        <v>141</v>
      </c>
    </row>
    <row r="7" spans="1:10" ht="20.100000000000001" customHeight="1" x14ac:dyDescent="0.15">
      <c r="A7" s="27">
        <v>4</v>
      </c>
      <c r="B7" s="28" t="s">
        <v>83</v>
      </c>
      <c r="C7" s="29" t="s">
        <v>107</v>
      </c>
      <c r="D7" s="27">
        <v>67</v>
      </c>
      <c r="E7" s="27">
        <v>79.599999999999994</v>
      </c>
      <c r="F7" s="27">
        <v>146.6</v>
      </c>
      <c r="G7" s="27">
        <v>4</v>
      </c>
      <c r="H7" s="27">
        <v>70.33</v>
      </c>
      <c r="I7" s="20">
        <f t="shared" si="0"/>
        <v>72.111999999999995</v>
      </c>
      <c r="J7" s="27" t="s">
        <v>141</v>
      </c>
    </row>
    <row r="8" spans="1:10" ht="20.100000000000001" customHeight="1" x14ac:dyDescent="0.15">
      <c r="A8" s="27">
        <v>5</v>
      </c>
      <c r="B8" s="28" t="s">
        <v>93</v>
      </c>
      <c r="C8" s="29" t="s">
        <v>125</v>
      </c>
      <c r="D8" s="27">
        <v>48.5</v>
      </c>
      <c r="E8" s="27">
        <v>80.2</v>
      </c>
      <c r="F8" s="27">
        <v>128.69999999999999</v>
      </c>
      <c r="G8" s="27">
        <v>13</v>
      </c>
      <c r="H8" s="27">
        <v>82.67</v>
      </c>
      <c r="I8" s="20">
        <f t="shared" si="0"/>
        <v>71.677999999999997</v>
      </c>
      <c r="J8" s="27" t="s">
        <v>141</v>
      </c>
    </row>
    <row r="9" spans="1:10" ht="20.100000000000001" customHeight="1" x14ac:dyDescent="0.15">
      <c r="A9" s="27">
        <v>6</v>
      </c>
      <c r="B9" s="28" t="s">
        <v>84</v>
      </c>
      <c r="C9" s="29" t="s">
        <v>106</v>
      </c>
      <c r="D9" s="27">
        <v>65.5</v>
      </c>
      <c r="E9" s="27">
        <v>81.599999999999994</v>
      </c>
      <c r="F9" s="27">
        <v>147.1</v>
      </c>
      <c r="G9" s="27">
        <v>16</v>
      </c>
      <c r="H9" s="27">
        <v>67.67</v>
      </c>
      <c r="I9" s="20">
        <f t="shared" si="0"/>
        <v>71.198000000000008</v>
      </c>
      <c r="J9" s="27" t="s">
        <v>141</v>
      </c>
    </row>
    <row r="10" spans="1:10" ht="20.100000000000001" customHeight="1" x14ac:dyDescent="0.15">
      <c r="A10" s="27">
        <v>7</v>
      </c>
      <c r="B10" s="28" t="s">
        <v>85</v>
      </c>
      <c r="C10" s="29" t="s">
        <v>109</v>
      </c>
      <c r="D10" s="27">
        <v>62.5</v>
      </c>
      <c r="E10" s="27">
        <v>81.8</v>
      </c>
      <c r="F10" s="27">
        <v>144.30000000000001</v>
      </c>
      <c r="G10" s="27">
        <v>24</v>
      </c>
      <c r="H10" s="27">
        <v>69.33</v>
      </c>
      <c r="I10" s="20">
        <f t="shared" si="0"/>
        <v>71.021999999999991</v>
      </c>
      <c r="J10" s="27" t="s">
        <v>141</v>
      </c>
    </row>
    <row r="11" spans="1:10" ht="20.100000000000001" customHeight="1" x14ac:dyDescent="0.15">
      <c r="A11" s="27">
        <v>8</v>
      </c>
      <c r="B11" s="28" t="s">
        <v>92</v>
      </c>
      <c r="C11" s="29" t="s">
        <v>121</v>
      </c>
      <c r="D11" s="27">
        <v>49</v>
      </c>
      <c r="E11" s="27">
        <v>85.2</v>
      </c>
      <c r="F11" s="27">
        <v>134.19999999999999</v>
      </c>
      <c r="G11" s="27">
        <v>15</v>
      </c>
      <c r="H11" s="27">
        <v>76.33</v>
      </c>
      <c r="I11" s="20">
        <f t="shared" si="0"/>
        <v>70.792000000000002</v>
      </c>
      <c r="J11" s="27" t="s">
        <v>141</v>
      </c>
    </row>
    <row r="12" spans="1:10" ht="20.100000000000001" customHeight="1" x14ac:dyDescent="0.15">
      <c r="A12" s="27">
        <v>9</v>
      </c>
      <c r="B12" s="28" t="s">
        <v>87</v>
      </c>
      <c r="C12" s="29" t="s">
        <v>118</v>
      </c>
      <c r="D12" s="27">
        <v>58.5</v>
      </c>
      <c r="E12" s="27">
        <v>77.400000000000006</v>
      </c>
      <c r="F12" s="27">
        <v>135.9</v>
      </c>
      <c r="G12" s="27">
        <v>22</v>
      </c>
      <c r="H12" s="27">
        <v>75</v>
      </c>
      <c r="I12" s="20">
        <f t="shared" si="0"/>
        <v>70.77</v>
      </c>
      <c r="J12" s="27" t="s">
        <v>141</v>
      </c>
    </row>
    <row r="13" spans="1:10" ht="20.100000000000001" customHeight="1" x14ac:dyDescent="0.15">
      <c r="A13" s="27">
        <v>10</v>
      </c>
      <c r="B13" s="28" t="s">
        <v>90</v>
      </c>
      <c r="C13" s="29" t="s">
        <v>120</v>
      </c>
      <c r="D13" s="27">
        <v>52</v>
      </c>
      <c r="E13" s="27">
        <v>83.2</v>
      </c>
      <c r="F13" s="27">
        <v>135.19999999999999</v>
      </c>
      <c r="G13" s="27">
        <v>10</v>
      </c>
      <c r="H13" s="27">
        <v>75.33</v>
      </c>
      <c r="I13" s="20">
        <f t="shared" si="0"/>
        <v>70.692000000000007</v>
      </c>
      <c r="J13" s="27" t="s">
        <v>141</v>
      </c>
    </row>
    <row r="14" spans="1:10" ht="20.100000000000001" customHeight="1" x14ac:dyDescent="0.15">
      <c r="A14" s="27">
        <v>11</v>
      </c>
      <c r="B14" s="28" t="s">
        <v>88</v>
      </c>
      <c r="C14" s="29" t="s">
        <v>122</v>
      </c>
      <c r="D14" s="27">
        <v>57</v>
      </c>
      <c r="E14" s="27">
        <v>77</v>
      </c>
      <c r="F14" s="27">
        <v>134</v>
      </c>
      <c r="G14" s="27">
        <v>11</v>
      </c>
      <c r="H14" s="27">
        <v>75.33</v>
      </c>
      <c r="I14" s="20">
        <f t="shared" si="0"/>
        <v>70.331999999999994</v>
      </c>
      <c r="J14" s="27" t="s">
        <v>141</v>
      </c>
    </row>
    <row r="15" spans="1:10" ht="20.100000000000001" customHeight="1" x14ac:dyDescent="0.15">
      <c r="A15" s="27">
        <v>12</v>
      </c>
      <c r="B15" s="28"/>
      <c r="C15" s="29" t="s">
        <v>117</v>
      </c>
      <c r="D15" s="27">
        <v>59</v>
      </c>
      <c r="E15" s="27">
        <v>77.599999999999994</v>
      </c>
      <c r="F15" s="27">
        <v>136.6</v>
      </c>
      <c r="G15" s="27">
        <v>7</v>
      </c>
      <c r="H15" s="27">
        <v>71.67</v>
      </c>
      <c r="I15" s="20">
        <f t="shared" si="0"/>
        <v>69.647999999999996</v>
      </c>
      <c r="J15" s="27"/>
    </row>
    <row r="16" spans="1:10" ht="20.100000000000001" customHeight="1" x14ac:dyDescent="0.15">
      <c r="A16" s="27">
        <v>13</v>
      </c>
      <c r="B16" s="28"/>
      <c r="C16" s="29" t="s">
        <v>126</v>
      </c>
      <c r="D16" s="27">
        <v>47.5</v>
      </c>
      <c r="E16" s="27">
        <v>80.8</v>
      </c>
      <c r="F16" s="27">
        <v>128.30000000000001</v>
      </c>
      <c r="G16" s="27">
        <v>8</v>
      </c>
      <c r="H16" s="27">
        <v>77.67</v>
      </c>
      <c r="I16" s="20">
        <f t="shared" si="0"/>
        <v>69.557999999999993</v>
      </c>
      <c r="J16" s="27"/>
    </row>
    <row r="17" spans="1:10" ht="20.100000000000001" customHeight="1" x14ac:dyDescent="0.15">
      <c r="A17" s="27">
        <v>14</v>
      </c>
      <c r="B17" s="28"/>
      <c r="C17" s="29" t="s">
        <v>123</v>
      </c>
      <c r="D17" s="27">
        <v>55.5</v>
      </c>
      <c r="E17" s="27">
        <v>78.400000000000006</v>
      </c>
      <c r="F17" s="27">
        <v>133.9</v>
      </c>
      <c r="G17" s="27">
        <v>3</v>
      </c>
      <c r="H17" s="27">
        <v>71</v>
      </c>
      <c r="I17" s="20">
        <f t="shared" si="0"/>
        <v>68.569999999999993</v>
      </c>
      <c r="J17" s="27"/>
    </row>
    <row r="18" spans="1:10" ht="20.100000000000001" customHeight="1" x14ac:dyDescent="0.15">
      <c r="A18" s="27">
        <v>15</v>
      </c>
      <c r="B18" s="28"/>
      <c r="C18" s="29" t="s">
        <v>112</v>
      </c>
      <c r="D18" s="27">
        <v>62</v>
      </c>
      <c r="E18" s="27">
        <v>77.2</v>
      </c>
      <c r="F18" s="27">
        <v>139.19999999999999</v>
      </c>
      <c r="G18" s="27">
        <v>9</v>
      </c>
      <c r="H18" s="27">
        <v>67</v>
      </c>
      <c r="I18" s="20">
        <f t="shared" si="0"/>
        <v>68.56</v>
      </c>
      <c r="J18" s="27"/>
    </row>
    <row r="19" spans="1:10" ht="20.100000000000001" customHeight="1" x14ac:dyDescent="0.15">
      <c r="A19" s="27">
        <v>16</v>
      </c>
      <c r="B19" s="28"/>
      <c r="C19" s="29" t="s">
        <v>114</v>
      </c>
      <c r="D19" s="27">
        <v>60.5</v>
      </c>
      <c r="E19" s="27">
        <v>77</v>
      </c>
      <c r="F19" s="27">
        <v>137.5</v>
      </c>
      <c r="G19" s="27">
        <v>20</v>
      </c>
      <c r="H19" s="27">
        <v>66</v>
      </c>
      <c r="I19" s="20">
        <f t="shared" si="0"/>
        <v>67.649999999999991</v>
      </c>
      <c r="J19" s="27"/>
    </row>
    <row r="20" spans="1:10" ht="20.100000000000001" customHeight="1" x14ac:dyDescent="0.15">
      <c r="A20" s="27">
        <v>17</v>
      </c>
      <c r="B20" s="28"/>
      <c r="C20" s="29" t="s">
        <v>111</v>
      </c>
      <c r="D20" s="27">
        <v>64.5</v>
      </c>
      <c r="E20" s="27">
        <v>74.8</v>
      </c>
      <c r="F20" s="27">
        <v>139.30000000000001</v>
      </c>
      <c r="G20" s="27">
        <v>21</v>
      </c>
      <c r="H20" s="27">
        <v>64.33</v>
      </c>
      <c r="I20" s="20">
        <f t="shared" si="0"/>
        <v>67.521999999999991</v>
      </c>
      <c r="J20" s="27"/>
    </row>
    <row r="21" spans="1:10" ht="20.100000000000001" customHeight="1" x14ac:dyDescent="0.15">
      <c r="A21" s="27">
        <v>18</v>
      </c>
      <c r="B21" s="28"/>
      <c r="C21" s="29" t="s">
        <v>127</v>
      </c>
      <c r="D21" s="27">
        <v>47</v>
      </c>
      <c r="E21" s="27">
        <v>81.2</v>
      </c>
      <c r="F21" s="27">
        <v>128.19999999999999</v>
      </c>
      <c r="G21" s="27">
        <v>23</v>
      </c>
      <c r="H21" s="27">
        <v>70</v>
      </c>
      <c r="I21" s="20">
        <f t="shared" si="0"/>
        <v>66.460000000000008</v>
      </c>
      <c r="J21" s="27"/>
    </row>
    <row r="22" spans="1:10" ht="20.100000000000001" customHeight="1" x14ac:dyDescent="0.15">
      <c r="A22" s="27">
        <v>19</v>
      </c>
      <c r="B22" s="28"/>
      <c r="C22" s="29" t="s">
        <v>124</v>
      </c>
      <c r="D22" s="27">
        <v>57.5</v>
      </c>
      <c r="E22" s="27">
        <v>75.8</v>
      </c>
      <c r="F22" s="27">
        <v>133.30000000000001</v>
      </c>
      <c r="G22" s="27">
        <v>6</v>
      </c>
      <c r="H22" s="27">
        <v>64.67</v>
      </c>
      <c r="I22" s="20">
        <f t="shared" si="0"/>
        <v>65.858000000000004</v>
      </c>
      <c r="J22" s="27"/>
    </row>
    <row r="23" spans="1:10" ht="20.100000000000001" customHeight="1" x14ac:dyDescent="0.15">
      <c r="A23" s="27">
        <v>20</v>
      </c>
      <c r="B23" s="28"/>
      <c r="C23" s="29" t="s">
        <v>113</v>
      </c>
      <c r="D23" s="27">
        <v>58.5</v>
      </c>
      <c r="E23" s="27">
        <v>79.400000000000006</v>
      </c>
      <c r="F23" s="27">
        <v>137.9</v>
      </c>
      <c r="G23" s="27">
        <v>17</v>
      </c>
      <c r="H23" s="27">
        <v>60</v>
      </c>
      <c r="I23" s="20">
        <f t="shared" si="0"/>
        <v>65.37</v>
      </c>
      <c r="J23" s="27"/>
    </row>
    <row r="24" spans="1:10" ht="20.100000000000001" customHeight="1" x14ac:dyDescent="0.15">
      <c r="A24" s="27">
        <v>21</v>
      </c>
      <c r="B24" s="28"/>
      <c r="C24" s="29" t="s">
        <v>110</v>
      </c>
      <c r="D24" s="27">
        <v>64</v>
      </c>
      <c r="E24" s="27">
        <v>75.400000000000006</v>
      </c>
      <c r="F24" s="27">
        <v>139.4</v>
      </c>
      <c r="G24" s="27">
        <v>18</v>
      </c>
      <c r="H24" s="27">
        <v>57.67</v>
      </c>
      <c r="I24" s="20">
        <f t="shared" si="0"/>
        <v>64.888000000000005</v>
      </c>
      <c r="J24" s="27"/>
    </row>
    <row r="25" spans="1:10" ht="20.100000000000001" customHeight="1" x14ac:dyDescent="0.15">
      <c r="A25" s="27">
        <v>22</v>
      </c>
      <c r="B25" s="28"/>
      <c r="C25" s="29" t="s">
        <v>116</v>
      </c>
      <c r="D25" s="27">
        <v>60.5</v>
      </c>
      <c r="E25" s="27">
        <v>76.599999999999994</v>
      </c>
      <c r="F25" s="27">
        <v>137.1</v>
      </c>
      <c r="G25" s="27">
        <v>12</v>
      </c>
      <c r="H25" s="27">
        <v>58.67</v>
      </c>
      <c r="I25" s="20">
        <f t="shared" si="0"/>
        <v>64.597999999999999</v>
      </c>
      <c r="J25" s="27"/>
    </row>
    <row r="26" spans="1:10" ht="30" customHeight="1" x14ac:dyDescent="0.15">
      <c r="A26" s="56" t="s">
        <v>135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10" ht="40.5" x14ac:dyDescent="0.15">
      <c r="A27" s="24" t="s">
        <v>1</v>
      </c>
      <c r="B27" s="24" t="s">
        <v>2</v>
      </c>
      <c r="C27" s="24" t="s">
        <v>102</v>
      </c>
      <c r="D27" s="30" t="s">
        <v>103</v>
      </c>
      <c r="E27" s="30" t="s">
        <v>104</v>
      </c>
      <c r="F27" s="26" t="s">
        <v>105</v>
      </c>
      <c r="G27" s="22" t="s">
        <v>128</v>
      </c>
      <c r="H27" s="22" t="s">
        <v>129</v>
      </c>
      <c r="I27" s="22" t="s">
        <v>130</v>
      </c>
      <c r="J27" s="22" t="s">
        <v>131</v>
      </c>
    </row>
    <row r="28" spans="1:10" ht="20.100000000000001" customHeight="1" x14ac:dyDescent="0.15">
      <c r="A28" s="32">
        <v>1</v>
      </c>
      <c r="B28" s="34" t="s">
        <v>94</v>
      </c>
      <c r="C28" s="33" t="s">
        <v>134</v>
      </c>
      <c r="D28" s="32">
        <v>55</v>
      </c>
      <c r="E28" s="32">
        <v>79.8</v>
      </c>
      <c r="F28" s="32">
        <v>134.80000000000001</v>
      </c>
      <c r="G28" s="27">
        <v>2</v>
      </c>
      <c r="H28" s="27">
        <v>80.33</v>
      </c>
      <c r="I28" s="20">
        <f>H28*0.4+D28*0.3+E28*0.3</f>
        <v>72.572000000000003</v>
      </c>
      <c r="J28" s="27" t="s">
        <v>141</v>
      </c>
    </row>
    <row r="29" spans="1:10" ht="20.100000000000001" customHeight="1" x14ac:dyDescent="0.15">
      <c r="A29" s="32">
        <v>2</v>
      </c>
      <c r="B29" s="34"/>
      <c r="C29" s="33" t="s">
        <v>133</v>
      </c>
      <c r="D29" s="32">
        <v>50</v>
      </c>
      <c r="E29" s="32">
        <v>86.8</v>
      </c>
      <c r="F29" s="32">
        <v>136.80000000000001</v>
      </c>
      <c r="G29" s="27">
        <v>1</v>
      </c>
      <c r="H29" s="27">
        <v>73.67</v>
      </c>
      <c r="I29" s="20">
        <f>H29*0.4+D29*0.3+E29*0.3</f>
        <v>70.50800000000001</v>
      </c>
      <c r="J29" s="27"/>
    </row>
  </sheetData>
  <sortState ref="A28:J29">
    <sortCondition descending="1" ref="I28:I29"/>
  </sortState>
  <mergeCells count="3">
    <mergeCell ref="A2:J2"/>
    <mergeCell ref="A1:J1"/>
    <mergeCell ref="A26:J26"/>
  </mergeCells>
  <phoneticPr fontId="9" type="noConversion"/>
  <pageMargins left="0.69930555555555596" right="0.6993055555555559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2" sqref="B12"/>
    </sheetView>
  </sheetViews>
  <sheetFormatPr defaultRowHeight="13.5" x14ac:dyDescent="0.15"/>
  <cols>
    <col min="1" max="2" width="53.75" customWidth="1"/>
    <col min="3" max="3" width="43.75" customWidth="1"/>
  </cols>
  <sheetData>
    <row r="1" spans="1:1" ht="30" customHeight="1" x14ac:dyDescent="0.15">
      <c r="A1" s="47" t="s">
        <v>150</v>
      </c>
    </row>
    <row r="2" spans="1:1" ht="30" customHeight="1" x14ac:dyDescent="0.15">
      <c r="A2" s="45" t="s">
        <v>151</v>
      </c>
    </row>
    <row r="3" spans="1:1" ht="30" customHeight="1" x14ac:dyDescent="0.15">
      <c r="A3" s="46" t="s">
        <v>152</v>
      </c>
    </row>
    <row r="4" spans="1:1" ht="30" customHeight="1" x14ac:dyDescent="0.15">
      <c r="A4" s="45" t="s">
        <v>153</v>
      </c>
    </row>
    <row r="5" spans="1:1" ht="30" customHeight="1" x14ac:dyDescent="0.15">
      <c r="A5" s="45" t="s">
        <v>154</v>
      </c>
    </row>
    <row r="6" spans="1:1" ht="30" customHeight="1" x14ac:dyDescent="0.15">
      <c r="A6" s="45" t="s">
        <v>155</v>
      </c>
    </row>
  </sheetData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中小学</vt:lpstr>
      <vt:lpstr>幼儿园</vt:lpstr>
      <vt:lpstr>语文学科修正系数说明</vt:lpstr>
      <vt:lpstr>中小学!Print_Titles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2018-06-16T13:09:46Z</cp:lastPrinted>
  <dcterms:created xsi:type="dcterms:W3CDTF">2018-06-01T15:17:00Z</dcterms:created>
  <dcterms:modified xsi:type="dcterms:W3CDTF">2018-06-17T00:42:33Z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