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25" windowHeight="10950"/>
  </bookViews>
  <sheets>
    <sheet name="中小学" sheetId="1" r:id="rId1"/>
  </sheets>
  <definedNames>
    <definedName name="_xlnm.Print_Titles" localSheetId="0">中小学!$6:$6</definedName>
  </definedNames>
  <calcPr calcId="125725"/>
</workbook>
</file>

<file path=xl/calcChain.xml><?xml version="1.0" encoding="utf-8"?>
<calcChain xmlns="http://schemas.openxmlformats.org/spreadsheetml/2006/main">
  <c r="E106" i="1"/>
  <c r="L106"/>
  <c r="E107"/>
  <c r="L107"/>
  <c r="E108"/>
  <c r="L108"/>
  <c r="E109"/>
  <c r="L109"/>
  <c r="M50"/>
  <c r="N50" s="1"/>
  <c r="M51"/>
  <c r="N51" s="1"/>
  <c r="M52"/>
  <c r="N52" s="1"/>
  <c r="M53"/>
  <c r="N53" s="1"/>
  <c r="M54"/>
  <c r="N54" s="1"/>
  <c r="M55"/>
  <c r="N55" s="1"/>
  <c r="M56"/>
  <c r="N56" s="1"/>
  <c r="M57"/>
  <c r="N57" s="1"/>
  <c r="M58"/>
  <c r="N58" s="1"/>
  <c r="M59"/>
  <c r="N59" s="1"/>
  <c r="M49"/>
  <c r="N49" s="1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7"/>
  <c r="L130"/>
  <c r="L129"/>
  <c r="L131"/>
  <c r="L128"/>
  <c r="L123"/>
  <c r="L125"/>
  <c r="L124"/>
  <c r="L122"/>
  <c r="L112"/>
  <c r="L115"/>
  <c r="L114"/>
  <c r="L119"/>
  <c r="L116"/>
  <c r="L117"/>
  <c r="L118"/>
  <c r="L113"/>
  <c r="L101"/>
  <c r="L102"/>
  <c r="L103"/>
  <c r="L99"/>
  <c r="L98"/>
  <c r="L100"/>
  <c r="L95"/>
  <c r="L94"/>
  <c r="L89"/>
  <c r="L88"/>
  <c r="L90"/>
  <c r="L91"/>
  <c r="L85"/>
  <c r="L84"/>
  <c r="L67"/>
  <c r="L64"/>
  <c r="L66"/>
  <c r="L63"/>
  <c r="L65"/>
  <c r="L72"/>
  <c r="L78"/>
  <c r="L71"/>
  <c r="L73"/>
  <c r="L76"/>
  <c r="L69"/>
  <c r="L79"/>
  <c r="L70"/>
  <c r="L77"/>
  <c r="L80"/>
  <c r="L75"/>
  <c r="L74"/>
  <c r="L81"/>
  <c r="L68"/>
  <c r="L62"/>
  <c r="E168"/>
  <c r="H168" s="1"/>
  <c r="L168" s="1"/>
  <c r="E167"/>
  <c r="H167" s="1"/>
  <c r="L167" s="1"/>
  <c r="E166"/>
  <c r="H166" s="1"/>
  <c r="L166" s="1"/>
  <c r="E165"/>
  <c r="H165" s="1"/>
  <c r="L165" s="1"/>
  <c r="E164"/>
  <c r="H164" s="1"/>
  <c r="L164" s="1"/>
  <c r="E161"/>
  <c r="H161" s="1"/>
  <c r="L161" s="1"/>
  <c r="E160"/>
  <c r="H160" s="1"/>
  <c r="L160" s="1"/>
  <c r="E157"/>
  <c r="H157" s="1"/>
  <c r="L157" s="1"/>
  <c r="E154"/>
  <c r="H154" s="1"/>
  <c r="L154" s="1"/>
  <c r="E153"/>
  <c r="H153" s="1"/>
  <c r="L153" s="1"/>
  <c r="E156"/>
  <c r="H156" s="1"/>
  <c r="L156" s="1"/>
  <c r="E155"/>
  <c r="H155" s="1"/>
  <c r="L155" s="1"/>
  <c r="E152"/>
  <c r="H152" s="1"/>
  <c r="L152" s="1"/>
  <c r="E148"/>
  <c r="H148" s="1"/>
  <c r="L148" s="1"/>
  <c r="E149"/>
  <c r="H149" s="1"/>
  <c r="L149" s="1"/>
  <c r="E150"/>
  <c r="H150" s="1"/>
  <c r="L150" s="1"/>
  <c r="E151"/>
  <c r="H151" s="1"/>
  <c r="L151" s="1"/>
  <c r="E145"/>
  <c r="H145" s="1"/>
  <c r="L145" s="1"/>
  <c r="E143"/>
  <c r="H143" s="1"/>
  <c r="L143" s="1"/>
  <c r="E144"/>
  <c r="H144" s="1"/>
  <c r="L144" s="1"/>
  <c r="E142"/>
  <c r="H142" s="1"/>
  <c r="L142" s="1"/>
  <c r="E139"/>
  <c r="H139" s="1"/>
  <c r="L139" s="1"/>
  <c r="E137"/>
  <c r="H137" s="1"/>
  <c r="L137" s="1"/>
  <c r="E135"/>
  <c r="H135" s="1"/>
  <c r="L135" s="1"/>
  <c r="E136"/>
  <c r="H136" s="1"/>
  <c r="L136" s="1"/>
  <c r="E134"/>
  <c r="H134" s="1"/>
  <c r="L134" s="1"/>
  <c r="E138"/>
  <c r="H138" s="1"/>
  <c r="L138" s="1"/>
  <c r="E131"/>
  <c r="E129"/>
  <c r="E130"/>
  <c r="E128"/>
  <c r="E124"/>
  <c r="E125"/>
  <c r="E123"/>
  <c r="E122"/>
  <c r="E118"/>
  <c r="E117"/>
  <c r="E116"/>
  <c r="E119"/>
  <c r="E114"/>
  <c r="E115"/>
  <c r="E112"/>
  <c r="E113"/>
  <c r="E98"/>
  <c r="E99"/>
  <c r="E103"/>
  <c r="E102"/>
  <c r="E101"/>
  <c r="E100"/>
  <c r="E95"/>
  <c r="E94"/>
  <c r="E90"/>
  <c r="E88"/>
  <c r="E89"/>
  <c r="E91"/>
  <c r="E85"/>
  <c r="E84"/>
  <c r="E68"/>
  <c r="E81"/>
  <c r="E74"/>
  <c r="E75"/>
  <c r="E80"/>
  <c r="E77"/>
  <c r="E70"/>
  <c r="E79"/>
  <c r="E69"/>
  <c r="E76"/>
  <c r="E73"/>
  <c r="E71"/>
  <c r="E78"/>
  <c r="E72"/>
  <c r="E65"/>
  <c r="E63"/>
  <c r="E66"/>
  <c r="E64"/>
  <c r="E67"/>
  <c r="E62"/>
  <c r="E57"/>
  <c r="E52"/>
  <c r="E59"/>
  <c r="E56"/>
  <c r="E53"/>
  <c r="E51"/>
  <c r="E55"/>
  <c r="E58"/>
  <c r="E54"/>
  <c r="E50"/>
  <c r="E49"/>
  <c r="E45"/>
  <c r="E41"/>
  <c r="E39"/>
  <c r="E23"/>
  <c r="E18"/>
  <c r="E34"/>
  <c r="E22"/>
  <c r="E43"/>
  <c r="E40"/>
  <c r="E33"/>
  <c r="E21"/>
  <c r="E44"/>
  <c r="E20"/>
  <c r="E19"/>
  <c r="E32"/>
  <c r="E35"/>
  <c r="E38"/>
  <c r="E9"/>
  <c r="E29"/>
  <c r="E36"/>
  <c r="E17"/>
  <c r="E15"/>
  <c r="E27"/>
  <c r="E28"/>
  <c r="E30"/>
  <c r="E16"/>
  <c r="E37"/>
  <c r="E25"/>
  <c r="E24"/>
  <c r="E31"/>
  <c r="E13"/>
  <c r="E46"/>
  <c r="E42"/>
  <c r="E26"/>
  <c r="E12"/>
  <c r="E14"/>
  <c r="E11"/>
  <c r="E8"/>
  <c r="E10"/>
  <c r="E7"/>
</calcChain>
</file>

<file path=xl/sharedStrings.xml><?xml version="1.0" encoding="utf-8"?>
<sst xmlns="http://schemas.openxmlformats.org/spreadsheetml/2006/main" count="633" uniqueCount="131">
  <si>
    <t>序号</t>
  </si>
  <si>
    <t>姓名</t>
  </si>
  <si>
    <t>笔试成绩（教育理论）</t>
  </si>
  <si>
    <t>笔试成绩（专业知识）</t>
  </si>
  <si>
    <t>笔试成绩（合计）</t>
  </si>
  <si>
    <t>入围面试情况</t>
  </si>
  <si>
    <t>入围</t>
  </si>
  <si>
    <t>余宝荣</t>
  </si>
  <si>
    <t>周淑慧</t>
  </si>
  <si>
    <t>周晶晶</t>
  </si>
  <si>
    <t>王梦玲</t>
  </si>
  <si>
    <t>郑楚楚</t>
  </si>
  <si>
    <t>郑煜龄</t>
  </si>
  <si>
    <t>周焰玲</t>
  </si>
  <si>
    <t>刘燕萍</t>
  </si>
  <si>
    <t>徐滢辉</t>
  </si>
  <si>
    <t>徐翩翩</t>
  </si>
  <si>
    <t>姜婧遥</t>
  </si>
  <si>
    <t>姜芳君</t>
  </si>
  <si>
    <t>陈美蓉</t>
  </si>
  <si>
    <t>徐士钰</t>
  </si>
  <si>
    <t>邱慧君</t>
  </si>
  <si>
    <t>徐愉然</t>
  </si>
  <si>
    <t>王佳琪</t>
  </si>
  <si>
    <t>谢丽霞</t>
  </si>
  <si>
    <t>王超超</t>
  </si>
  <si>
    <t>毛惠卿</t>
  </si>
  <si>
    <t>马美玲</t>
  </si>
  <si>
    <t>祝阳丽</t>
  </si>
  <si>
    <t>毛孙翊</t>
  </si>
  <si>
    <t>何东晓</t>
  </si>
  <si>
    <t>许静媛</t>
  </si>
  <si>
    <t>陈益龙</t>
  </si>
  <si>
    <t>徐瑞怡</t>
  </si>
  <si>
    <t>祝青青</t>
  </si>
  <si>
    <t>周家宁</t>
  </si>
  <si>
    <t>周雯飞</t>
  </si>
  <si>
    <t>刘伟民</t>
  </si>
  <si>
    <t>周有法</t>
  </si>
  <si>
    <t>骆丽娟</t>
  </si>
  <si>
    <t>王晓东</t>
  </si>
  <si>
    <t>毛晴艳</t>
  </si>
  <si>
    <t>徐京燕</t>
  </si>
  <si>
    <t>祝秀嘉</t>
  </si>
  <si>
    <t>技能测试抽签</t>
  </si>
  <si>
    <t>技能测试成绩</t>
  </si>
  <si>
    <t>余珺熙</t>
  </si>
  <si>
    <t>李函卓</t>
  </si>
  <si>
    <t>唐诗韵</t>
  </si>
  <si>
    <t>王辛毅</t>
  </si>
  <si>
    <t>吴伟杰</t>
  </si>
  <si>
    <t>刘灵霞</t>
  </si>
  <si>
    <t>余冬冬</t>
  </si>
  <si>
    <t>王靖怡</t>
  </si>
  <si>
    <t>邵雪垠</t>
  </si>
  <si>
    <t>入围面试总成绩</t>
  </si>
  <si>
    <t>面试组别</t>
    <phoneticPr fontId="9" type="noConversion"/>
  </si>
  <si>
    <t>面试抽签号</t>
    <phoneticPr fontId="9" type="noConversion"/>
  </si>
  <si>
    <t>面试成绩</t>
    <phoneticPr fontId="9" type="noConversion"/>
  </si>
  <si>
    <t>总成绩</t>
    <phoneticPr fontId="9" type="noConversion"/>
  </si>
  <si>
    <t>缺考</t>
    <phoneticPr fontId="9" type="noConversion"/>
  </si>
  <si>
    <t>综合一组</t>
    <phoneticPr fontId="9" type="noConversion"/>
  </si>
  <si>
    <t>综合二组</t>
    <phoneticPr fontId="9" type="noConversion"/>
  </si>
  <si>
    <t>综合三组</t>
    <phoneticPr fontId="9" type="noConversion"/>
  </si>
  <si>
    <t>拟录用</t>
    <phoneticPr fontId="9" type="noConversion"/>
  </si>
  <si>
    <t>拟录用</t>
    <phoneticPr fontId="9" type="noConversion"/>
  </si>
  <si>
    <t>语文二组</t>
  </si>
  <si>
    <t>语文一组</t>
  </si>
  <si>
    <t>修正系数</t>
    <phoneticPr fontId="9" type="noConversion"/>
  </si>
  <si>
    <t>综合总成绩</t>
    <phoneticPr fontId="9" type="noConversion"/>
  </si>
  <si>
    <t>面试最终成绩</t>
    <phoneticPr fontId="9" type="noConversion"/>
  </si>
  <si>
    <t>最终总成绩</t>
    <phoneticPr fontId="9" type="noConversion"/>
  </si>
  <si>
    <t>修正系数</t>
    <phoneticPr fontId="9" type="noConversion"/>
  </si>
  <si>
    <t>江山市2018年公开招聘教师第一批拟补录用人员名单一览表</t>
    <phoneticPr fontId="9" type="noConversion"/>
  </si>
  <si>
    <t>2018.06.17公布已拟录用情况</t>
    <phoneticPr fontId="9" type="noConversion"/>
  </si>
  <si>
    <t>拟补录用情况</t>
    <phoneticPr fontId="9" type="noConversion"/>
  </si>
  <si>
    <t>均衡化重点小学语文</t>
    <phoneticPr fontId="9" type="noConversion"/>
  </si>
  <si>
    <t>中小学语文</t>
    <phoneticPr fontId="9" type="noConversion"/>
  </si>
  <si>
    <t>中小学数学</t>
    <phoneticPr fontId="9" type="noConversion"/>
  </si>
  <si>
    <t>均衡化重点小学数学</t>
    <phoneticPr fontId="9" type="noConversion"/>
  </si>
  <si>
    <t>中小学英语</t>
    <phoneticPr fontId="9" type="noConversion"/>
  </si>
  <si>
    <t>均衡化重点小学英语</t>
    <phoneticPr fontId="9" type="noConversion"/>
  </si>
  <si>
    <t>中小学科学</t>
    <phoneticPr fontId="9" type="noConversion"/>
  </si>
  <si>
    <t>均衡化重点小学科学</t>
    <phoneticPr fontId="9" type="noConversion"/>
  </si>
  <si>
    <t>初中社政</t>
    <phoneticPr fontId="9" type="noConversion"/>
  </si>
  <si>
    <t>特殊教育</t>
    <phoneticPr fontId="9" type="noConversion"/>
  </si>
  <si>
    <t>心理健康教育</t>
    <phoneticPr fontId="9" type="noConversion"/>
  </si>
  <si>
    <t>中小学音乐</t>
    <phoneticPr fontId="9" type="noConversion"/>
  </si>
  <si>
    <t>中小学美术</t>
    <phoneticPr fontId="9" type="noConversion"/>
  </si>
  <si>
    <t>中小学体育</t>
    <phoneticPr fontId="9" type="noConversion"/>
  </si>
  <si>
    <t>均衡化重点小学体育</t>
    <phoneticPr fontId="9" type="noConversion"/>
  </si>
  <si>
    <t>中小学信息技术</t>
    <phoneticPr fontId="9" type="noConversion"/>
  </si>
  <si>
    <t>拟补录用，递补1</t>
    <phoneticPr fontId="9" type="noConversion"/>
  </si>
  <si>
    <t>邱云逸</t>
  </si>
  <si>
    <t>拟补录用，递补2</t>
    <phoneticPr fontId="9" type="noConversion"/>
  </si>
  <si>
    <t>拟补录用，递补3</t>
    <phoneticPr fontId="9" type="noConversion"/>
  </si>
  <si>
    <t>江燕赟</t>
  </si>
  <si>
    <t>拟补录用，递补4</t>
    <phoneticPr fontId="9" type="noConversion"/>
  </si>
  <si>
    <t>郑晓晓</t>
  </si>
  <si>
    <t>拟补录用，递补5</t>
    <phoneticPr fontId="9" type="noConversion"/>
  </si>
  <si>
    <t>叶婷婷</t>
  </si>
  <si>
    <t>毛宇翔</t>
  </si>
  <si>
    <t>拟补录用，递补6</t>
    <phoneticPr fontId="9" type="noConversion"/>
  </si>
  <si>
    <t>拟补录用，递补7</t>
    <phoneticPr fontId="9" type="noConversion"/>
  </si>
  <si>
    <t>毛柔丽</t>
  </si>
  <si>
    <t>拟补录用，递补8</t>
    <phoneticPr fontId="9" type="noConversion"/>
  </si>
  <si>
    <t>拟补录用，递补9</t>
    <phoneticPr fontId="9" type="noConversion"/>
  </si>
  <si>
    <t>王肖丽</t>
  </si>
  <si>
    <t>拟补录用，递补10</t>
    <phoneticPr fontId="9" type="noConversion"/>
  </si>
  <si>
    <t>郑阳清</t>
  </si>
  <si>
    <t>拟补录用，递补11</t>
    <phoneticPr fontId="9" type="noConversion"/>
  </si>
  <si>
    <t>2018年提前招聘的部分拟录用教师因考上公务员、研究生等原因解约及统考批教师招聘报名人数不足</t>
    <phoneticPr fontId="9" type="noConversion"/>
  </si>
  <si>
    <t>造成招聘计划缺额，共拟补录用11人。</t>
    <phoneticPr fontId="9" type="noConversion"/>
  </si>
  <si>
    <t>（按递补规则从语文、数学学科中按2:1比例轮流进行递补）</t>
    <phoneticPr fontId="9" type="noConversion"/>
  </si>
  <si>
    <t>王  超</t>
    <phoneticPr fontId="9" type="noConversion"/>
  </si>
  <si>
    <t>毛  欢</t>
    <phoneticPr fontId="9" type="noConversion"/>
  </si>
  <si>
    <t>王  倩</t>
    <phoneticPr fontId="9" type="noConversion"/>
  </si>
  <si>
    <t>严  玮</t>
    <phoneticPr fontId="9" type="noConversion"/>
  </si>
  <si>
    <t>徐  婧</t>
    <phoneticPr fontId="9" type="noConversion"/>
  </si>
  <si>
    <t>金  姗</t>
    <phoneticPr fontId="9" type="noConversion"/>
  </si>
  <si>
    <t>王  娜</t>
    <phoneticPr fontId="9" type="noConversion"/>
  </si>
  <si>
    <t>邵  俊</t>
    <phoneticPr fontId="9" type="noConversion"/>
  </si>
  <si>
    <t>戴  维</t>
    <phoneticPr fontId="9" type="noConversion"/>
  </si>
  <si>
    <t>徐  坤</t>
    <phoneticPr fontId="9" type="noConversion"/>
  </si>
  <si>
    <t>周  斐</t>
    <phoneticPr fontId="9" type="noConversion"/>
  </si>
  <si>
    <t>黄  芳</t>
    <phoneticPr fontId="9" type="noConversion"/>
  </si>
  <si>
    <t>王  严</t>
    <phoneticPr fontId="9" type="noConversion"/>
  </si>
  <si>
    <t>郭  婷</t>
    <phoneticPr fontId="9" type="noConversion"/>
  </si>
  <si>
    <t>黄  琳</t>
    <phoneticPr fontId="9" type="noConversion"/>
  </si>
  <si>
    <t>杨  冠</t>
    <phoneticPr fontId="9" type="noConversion"/>
  </si>
  <si>
    <t>黄  瑛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</si>
</sst>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000_ "/>
  </numFmts>
  <fonts count="1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9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8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b/>
      <sz val="16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/>
    <xf numFmtId="0" fontId="4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3" fillId="0" borderId="1" xfId="3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4">
    <cellStyle name="常规" xfId="0" builtinId="0"/>
    <cellStyle name="常规 2" xfId="3"/>
    <cellStyle name="常规 3" xfId="1"/>
    <cellStyle name="常规 3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8"/>
  <sheetViews>
    <sheetView tabSelected="1" topLeftCell="A67" zoomScaleNormal="100" workbookViewId="0">
      <selection activeCell="A49" sqref="A49:XFD59"/>
    </sheetView>
  </sheetViews>
  <sheetFormatPr defaultColWidth="9" defaultRowHeight="13.5"/>
  <cols>
    <col min="1" max="1" width="5" style="4" customWidth="1"/>
    <col min="2" max="2" width="7.75" customWidth="1"/>
    <col min="3" max="3" width="9.125" style="4" customWidth="1"/>
    <col min="4" max="4" width="9.625" style="4" customWidth="1"/>
    <col min="5" max="5" width="9" style="4" customWidth="1"/>
    <col min="6" max="6" width="8.5" style="4" customWidth="1"/>
    <col min="7" max="8" width="7.75" style="4" customWidth="1"/>
    <col min="9" max="9" width="10.125" style="4" customWidth="1"/>
    <col min="10" max="10" width="0" style="4" hidden="1" customWidth="1"/>
    <col min="11" max="11" width="6.875" style="4" customWidth="1"/>
    <col min="12" max="12" width="10.5" style="4" bestFit="1" customWidth="1"/>
    <col min="13" max="13" width="7.75" style="4" customWidth="1"/>
    <col min="14" max="14" width="10.375" style="4" customWidth="1"/>
    <col min="15" max="15" width="11.25" customWidth="1"/>
    <col min="16" max="16" width="17.375" customWidth="1"/>
  </cols>
  <sheetData>
    <row r="1" spans="1:16" ht="33" customHeight="1">
      <c r="A1" s="49" t="s">
        <v>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24" customFormat="1" ht="20.100000000000001" customHeight="1">
      <c r="A2" s="50" t="s">
        <v>111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s="24" customFormat="1" ht="20.100000000000001" customHeight="1">
      <c r="A3" s="50" t="s">
        <v>112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s="24" customFormat="1" ht="20.100000000000001" customHeight="1">
      <c r="A4" s="50" t="s">
        <v>113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s="24" customFormat="1" ht="30" customHeight="1">
      <c r="A5" s="46" t="s">
        <v>77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s="1" customFormat="1" ht="40.5">
      <c r="A6" s="5" t="s">
        <v>0</v>
      </c>
      <c r="B6" s="6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45</v>
      </c>
      <c r="H6" s="7" t="s">
        <v>55</v>
      </c>
      <c r="I6" s="21" t="s">
        <v>56</v>
      </c>
      <c r="J6" s="22" t="s">
        <v>57</v>
      </c>
      <c r="K6" s="22" t="s">
        <v>58</v>
      </c>
      <c r="L6" s="22" t="s">
        <v>68</v>
      </c>
      <c r="M6" s="22" t="s">
        <v>70</v>
      </c>
      <c r="N6" s="28" t="s">
        <v>71</v>
      </c>
      <c r="O6" s="22" t="s">
        <v>74</v>
      </c>
      <c r="P6" s="23" t="s">
        <v>75</v>
      </c>
    </row>
    <row r="7" spans="1:16" s="1" customFormat="1" ht="18.75" customHeight="1">
      <c r="A7" s="9">
        <v>1</v>
      </c>
      <c r="B7" s="42" t="s">
        <v>114</v>
      </c>
      <c r="C7" s="10">
        <v>15</v>
      </c>
      <c r="D7" s="11">
        <v>77</v>
      </c>
      <c r="E7" s="11">
        <f t="shared" ref="E7:E46" si="0">SUM(C7:D7)</f>
        <v>92</v>
      </c>
      <c r="F7" s="12" t="s">
        <v>6</v>
      </c>
      <c r="G7" s="8"/>
      <c r="H7" s="2">
        <v>92</v>
      </c>
      <c r="I7" s="25" t="s">
        <v>66</v>
      </c>
      <c r="J7" s="2">
        <v>5</v>
      </c>
      <c r="K7" s="2">
        <v>82.67</v>
      </c>
      <c r="L7" s="27">
        <v>0.99996200000000002</v>
      </c>
      <c r="M7" s="20">
        <f>K7*L7</f>
        <v>82.666858540000007</v>
      </c>
      <c r="N7" s="20">
        <v>86.402000000000001</v>
      </c>
      <c r="O7" s="26" t="s">
        <v>64</v>
      </c>
      <c r="P7" s="18"/>
    </row>
    <row r="8" spans="1:16" s="1" customFormat="1" ht="18.75" customHeight="1">
      <c r="A8" s="9">
        <v>2</v>
      </c>
      <c r="B8" s="3" t="s">
        <v>8</v>
      </c>
      <c r="C8" s="10">
        <v>13.5</v>
      </c>
      <c r="D8" s="13">
        <v>74.5</v>
      </c>
      <c r="E8" s="11">
        <f t="shared" si="0"/>
        <v>88</v>
      </c>
      <c r="F8" s="12" t="s">
        <v>6</v>
      </c>
      <c r="G8" s="8"/>
      <c r="H8" s="2">
        <v>88</v>
      </c>
      <c r="I8" s="25" t="s">
        <v>67</v>
      </c>
      <c r="J8" s="2">
        <v>20</v>
      </c>
      <c r="K8" s="2">
        <v>85.33</v>
      </c>
      <c r="L8" s="27">
        <v>1.00004</v>
      </c>
      <c r="M8" s="20">
        <f t="shared" ref="M8:M46" si="1">K8*L8</f>
        <v>85.333413199999995</v>
      </c>
      <c r="N8" s="20">
        <v>86.397999999999996</v>
      </c>
      <c r="O8" s="26" t="s">
        <v>64</v>
      </c>
      <c r="P8" s="18"/>
    </row>
    <row r="9" spans="1:16" s="1" customFormat="1" ht="18.75" customHeight="1">
      <c r="A9" s="9">
        <v>3</v>
      </c>
      <c r="B9" s="3" t="s">
        <v>16</v>
      </c>
      <c r="C9" s="10">
        <v>11</v>
      </c>
      <c r="D9" s="13">
        <v>71</v>
      </c>
      <c r="E9" s="11">
        <f t="shared" si="0"/>
        <v>82</v>
      </c>
      <c r="F9" s="12" t="s">
        <v>6</v>
      </c>
      <c r="G9" s="8"/>
      <c r="H9" s="2">
        <v>82</v>
      </c>
      <c r="I9" s="25" t="s">
        <v>66</v>
      </c>
      <c r="J9" s="2">
        <v>12</v>
      </c>
      <c r="K9" s="2">
        <v>89.33</v>
      </c>
      <c r="L9" s="27">
        <v>0.99996200000000002</v>
      </c>
      <c r="M9" s="20">
        <f t="shared" si="1"/>
        <v>89.326605459999996</v>
      </c>
      <c r="N9" s="20">
        <v>86.397999999999996</v>
      </c>
      <c r="O9" s="26" t="s">
        <v>64</v>
      </c>
      <c r="P9" s="18"/>
    </row>
    <row r="10" spans="1:16" s="1" customFormat="1" ht="18.75" customHeight="1">
      <c r="A10" s="9">
        <v>4</v>
      </c>
      <c r="B10" s="3" t="s">
        <v>7</v>
      </c>
      <c r="C10" s="10">
        <v>14</v>
      </c>
      <c r="D10" s="11">
        <v>74.5</v>
      </c>
      <c r="E10" s="11">
        <f t="shared" si="0"/>
        <v>88.5</v>
      </c>
      <c r="F10" s="12" t="s">
        <v>6</v>
      </c>
      <c r="G10" s="8"/>
      <c r="H10" s="2">
        <v>88.5</v>
      </c>
      <c r="I10" s="25" t="s">
        <v>67</v>
      </c>
      <c r="J10" s="2">
        <v>24</v>
      </c>
      <c r="K10" s="2">
        <v>84.67</v>
      </c>
      <c r="L10" s="27">
        <v>1.00004</v>
      </c>
      <c r="M10" s="20">
        <f t="shared" si="1"/>
        <v>84.673386800000003</v>
      </c>
      <c r="N10" s="20">
        <v>86.201999999999998</v>
      </c>
      <c r="O10" s="26" t="s">
        <v>64</v>
      </c>
      <c r="P10" s="18"/>
    </row>
    <row r="11" spans="1:16" s="1" customFormat="1" ht="18.75" customHeight="1">
      <c r="A11" s="9">
        <v>5</v>
      </c>
      <c r="B11" s="3" t="s">
        <v>9</v>
      </c>
      <c r="C11" s="10">
        <v>13</v>
      </c>
      <c r="D11" s="13">
        <v>74</v>
      </c>
      <c r="E11" s="11">
        <f t="shared" si="0"/>
        <v>87</v>
      </c>
      <c r="F11" s="12" t="s">
        <v>6</v>
      </c>
      <c r="G11" s="8"/>
      <c r="H11" s="2">
        <v>87</v>
      </c>
      <c r="I11" s="25" t="s">
        <v>66</v>
      </c>
      <c r="J11" s="2">
        <v>6</v>
      </c>
      <c r="K11" s="2">
        <v>85.33</v>
      </c>
      <c r="L11" s="27">
        <v>0.99996200000000002</v>
      </c>
      <c r="M11" s="20">
        <f t="shared" si="1"/>
        <v>85.326757459999996</v>
      </c>
      <c r="N11" s="20">
        <v>85.998000000000005</v>
      </c>
      <c r="O11" s="26" t="s">
        <v>64</v>
      </c>
      <c r="P11" s="18"/>
    </row>
    <row r="12" spans="1:16" s="1" customFormat="1" ht="18.75" customHeight="1">
      <c r="A12" s="9">
        <v>6</v>
      </c>
      <c r="B12" s="3" t="s">
        <v>11</v>
      </c>
      <c r="C12" s="10">
        <v>14</v>
      </c>
      <c r="D12" s="13">
        <v>72.5</v>
      </c>
      <c r="E12" s="11">
        <f t="shared" si="0"/>
        <v>86.5</v>
      </c>
      <c r="F12" s="12" t="s">
        <v>6</v>
      </c>
      <c r="G12" s="8"/>
      <c r="H12" s="2">
        <v>86.5</v>
      </c>
      <c r="I12" s="25" t="s">
        <v>66</v>
      </c>
      <c r="J12" s="2">
        <v>22</v>
      </c>
      <c r="K12" s="2">
        <v>85.33</v>
      </c>
      <c r="L12" s="27">
        <v>0.99996200000000002</v>
      </c>
      <c r="M12" s="20">
        <f t="shared" si="1"/>
        <v>85.326757459999996</v>
      </c>
      <c r="N12" s="20">
        <v>85.798000000000002</v>
      </c>
      <c r="O12" s="26" t="s">
        <v>64</v>
      </c>
      <c r="P12" s="18"/>
    </row>
    <row r="13" spans="1:16" s="1" customFormat="1" ht="18.75" customHeight="1">
      <c r="A13" s="9">
        <v>7</v>
      </c>
      <c r="B13" s="3" t="s">
        <v>12</v>
      </c>
      <c r="C13" s="10">
        <v>12</v>
      </c>
      <c r="D13" s="13">
        <v>73</v>
      </c>
      <c r="E13" s="11">
        <f t="shared" si="0"/>
        <v>85</v>
      </c>
      <c r="F13" s="12" t="s">
        <v>6</v>
      </c>
      <c r="G13" s="8"/>
      <c r="H13" s="2">
        <v>85</v>
      </c>
      <c r="I13" s="25" t="s">
        <v>66</v>
      </c>
      <c r="J13" s="2">
        <v>26</v>
      </c>
      <c r="K13" s="2">
        <v>86.33</v>
      </c>
      <c r="L13" s="27">
        <v>0.99996200000000002</v>
      </c>
      <c r="M13" s="20">
        <f t="shared" si="1"/>
        <v>86.326719460000007</v>
      </c>
      <c r="N13" s="20">
        <v>85.798000000000002</v>
      </c>
      <c r="O13" s="26" t="s">
        <v>64</v>
      </c>
      <c r="P13" s="18"/>
    </row>
    <row r="14" spans="1:16" s="1" customFormat="1" ht="18.75" customHeight="1">
      <c r="A14" s="9">
        <v>8</v>
      </c>
      <c r="B14" s="3" t="s">
        <v>10</v>
      </c>
      <c r="C14" s="10">
        <v>14.5</v>
      </c>
      <c r="D14" s="13">
        <v>72</v>
      </c>
      <c r="E14" s="11">
        <f t="shared" si="0"/>
        <v>86.5</v>
      </c>
      <c r="F14" s="12" t="s">
        <v>6</v>
      </c>
      <c r="G14" s="8"/>
      <c r="H14" s="2">
        <v>86.5</v>
      </c>
      <c r="I14" s="25" t="s">
        <v>67</v>
      </c>
      <c r="J14" s="2">
        <v>15</v>
      </c>
      <c r="K14" s="2">
        <v>84.33</v>
      </c>
      <c r="L14" s="27">
        <v>1.00004</v>
      </c>
      <c r="M14" s="20">
        <f t="shared" si="1"/>
        <v>84.333373199999997</v>
      </c>
      <c r="N14" s="20">
        <v>85.198000000000008</v>
      </c>
      <c r="O14" s="26" t="s">
        <v>64</v>
      </c>
      <c r="P14" s="18"/>
    </row>
    <row r="15" spans="1:16" s="1" customFormat="1" ht="18.75" customHeight="1">
      <c r="A15" s="9">
        <v>9</v>
      </c>
      <c r="B15" s="14" t="s">
        <v>14</v>
      </c>
      <c r="C15" s="10">
        <v>14.5</v>
      </c>
      <c r="D15" s="11">
        <v>68.5</v>
      </c>
      <c r="E15" s="11">
        <f t="shared" si="0"/>
        <v>83</v>
      </c>
      <c r="F15" s="12" t="s">
        <v>6</v>
      </c>
      <c r="G15" s="8"/>
      <c r="H15" s="2">
        <v>83</v>
      </c>
      <c r="I15" s="25" t="s">
        <v>67</v>
      </c>
      <c r="J15" s="2">
        <v>3</v>
      </c>
      <c r="K15" s="2">
        <v>86.33</v>
      </c>
      <c r="L15" s="27">
        <v>1.00004</v>
      </c>
      <c r="M15" s="20">
        <f t="shared" si="1"/>
        <v>86.333453200000008</v>
      </c>
      <c r="N15" s="20">
        <v>84.99799999999999</v>
      </c>
      <c r="O15" s="26" t="s">
        <v>64</v>
      </c>
      <c r="P15" s="18"/>
    </row>
    <row r="16" spans="1:16" s="1" customFormat="1" ht="18.75" customHeight="1">
      <c r="A16" s="9">
        <v>10</v>
      </c>
      <c r="B16" s="3" t="s">
        <v>13</v>
      </c>
      <c r="C16" s="10">
        <v>11</v>
      </c>
      <c r="D16" s="13">
        <v>72.5</v>
      </c>
      <c r="E16" s="11">
        <f t="shared" si="0"/>
        <v>83.5</v>
      </c>
      <c r="F16" s="12" t="s">
        <v>6</v>
      </c>
      <c r="G16" s="8"/>
      <c r="H16" s="2">
        <v>83.5</v>
      </c>
      <c r="I16" s="25" t="s">
        <v>66</v>
      </c>
      <c r="J16" s="2">
        <v>24</v>
      </c>
      <c r="K16" s="2">
        <v>85</v>
      </c>
      <c r="L16" s="27">
        <v>0.99996200000000002</v>
      </c>
      <c r="M16" s="20">
        <f t="shared" si="1"/>
        <v>84.996769999999998</v>
      </c>
      <c r="N16" s="20">
        <v>84.4</v>
      </c>
      <c r="O16" s="26" t="s">
        <v>64</v>
      </c>
      <c r="P16" s="18"/>
    </row>
    <row r="17" spans="1:16" s="1" customFormat="1" ht="18.75" customHeight="1">
      <c r="A17" s="9">
        <v>11</v>
      </c>
      <c r="B17" s="3" t="s">
        <v>15</v>
      </c>
      <c r="C17" s="10">
        <v>13.5</v>
      </c>
      <c r="D17" s="11">
        <v>69.5</v>
      </c>
      <c r="E17" s="11">
        <f t="shared" si="0"/>
        <v>83</v>
      </c>
      <c r="F17" s="12" t="s">
        <v>6</v>
      </c>
      <c r="G17" s="8"/>
      <c r="H17" s="2">
        <v>83</v>
      </c>
      <c r="I17" s="25" t="s">
        <v>66</v>
      </c>
      <c r="J17" s="2">
        <v>18</v>
      </c>
      <c r="K17" s="2">
        <v>85.33</v>
      </c>
      <c r="L17" s="27">
        <v>0.99996200000000002</v>
      </c>
      <c r="M17" s="20">
        <f t="shared" si="1"/>
        <v>85.326757459999996</v>
      </c>
      <c r="N17" s="20">
        <v>84.397999999999996</v>
      </c>
      <c r="O17" s="26" t="s">
        <v>64</v>
      </c>
      <c r="P17" s="18"/>
    </row>
    <row r="18" spans="1:16" s="1" customFormat="1" ht="18.75" customHeight="1">
      <c r="A18" s="9">
        <v>12</v>
      </c>
      <c r="B18" s="3" t="s">
        <v>20</v>
      </c>
      <c r="C18" s="10">
        <v>13.5</v>
      </c>
      <c r="D18" s="13">
        <v>67</v>
      </c>
      <c r="E18" s="11">
        <f t="shared" si="0"/>
        <v>80.5</v>
      </c>
      <c r="F18" s="12" t="s">
        <v>6</v>
      </c>
      <c r="G18" s="8"/>
      <c r="H18" s="2">
        <v>80.5</v>
      </c>
      <c r="I18" s="25" t="s">
        <v>67</v>
      </c>
      <c r="J18" s="2">
        <v>11</v>
      </c>
      <c r="K18" s="2">
        <v>86.67</v>
      </c>
      <c r="L18" s="27">
        <v>1.00004</v>
      </c>
      <c r="M18" s="20">
        <f t="shared" si="1"/>
        <v>86.6734668</v>
      </c>
      <c r="N18" s="20">
        <v>84.201999999999998</v>
      </c>
      <c r="O18" s="26" t="s">
        <v>64</v>
      </c>
      <c r="P18" s="18"/>
    </row>
    <row r="19" spans="1:16" s="1" customFormat="1" ht="18.75" customHeight="1">
      <c r="A19" s="9">
        <v>13</v>
      </c>
      <c r="B19" s="3" t="s">
        <v>17</v>
      </c>
      <c r="C19" s="10">
        <v>12</v>
      </c>
      <c r="D19" s="13">
        <v>69</v>
      </c>
      <c r="E19" s="11">
        <f t="shared" si="0"/>
        <v>81</v>
      </c>
      <c r="F19" s="12" t="s">
        <v>6</v>
      </c>
      <c r="G19" s="8"/>
      <c r="H19" s="2">
        <v>81</v>
      </c>
      <c r="I19" s="25" t="s">
        <v>67</v>
      </c>
      <c r="J19" s="2">
        <v>13</v>
      </c>
      <c r="K19" s="2">
        <v>86.33</v>
      </c>
      <c r="L19" s="27">
        <v>1.00004</v>
      </c>
      <c r="M19" s="20">
        <f t="shared" si="1"/>
        <v>86.333453200000008</v>
      </c>
      <c r="N19" s="20">
        <v>84.197999999999993</v>
      </c>
      <c r="O19" s="26" t="s">
        <v>64</v>
      </c>
      <c r="P19" s="18"/>
    </row>
    <row r="20" spans="1:16" s="1" customFormat="1" ht="18.75" customHeight="1">
      <c r="A20" s="9">
        <v>14</v>
      </c>
      <c r="B20" s="3" t="s">
        <v>18</v>
      </c>
      <c r="C20" s="10">
        <v>11.5</v>
      </c>
      <c r="D20" s="11">
        <v>69.5</v>
      </c>
      <c r="E20" s="11">
        <f t="shared" si="0"/>
        <v>81</v>
      </c>
      <c r="F20" s="12" t="s">
        <v>6</v>
      </c>
      <c r="G20" s="8"/>
      <c r="H20" s="2">
        <v>81</v>
      </c>
      <c r="I20" s="25" t="s">
        <v>67</v>
      </c>
      <c r="J20" s="2">
        <v>17</v>
      </c>
      <c r="K20" s="2">
        <v>86.33</v>
      </c>
      <c r="L20" s="27">
        <v>1.00004</v>
      </c>
      <c r="M20" s="20">
        <f t="shared" si="1"/>
        <v>86.333453200000008</v>
      </c>
      <c r="N20" s="20">
        <v>84.197999999999993</v>
      </c>
      <c r="O20" s="26" t="s">
        <v>64</v>
      </c>
      <c r="P20" s="18"/>
    </row>
    <row r="21" spans="1:16" s="1" customFormat="1" ht="18.75" customHeight="1">
      <c r="A21" s="9">
        <v>15</v>
      </c>
      <c r="B21" s="42" t="s">
        <v>115</v>
      </c>
      <c r="C21" s="10">
        <v>11</v>
      </c>
      <c r="D21" s="13">
        <v>70</v>
      </c>
      <c r="E21" s="11">
        <f t="shared" si="0"/>
        <v>81</v>
      </c>
      <c r="F21" s="12" t="s">
        <v>6</v>
      </c>
      <c r="G21" s="8"/>
      <c r="H21" s="2">
        <v>81</v>
      </c>
      <c r="I21" s="25" t="s">
        <v>67</v>
      </c>
      <c r="J21" s="2">
        <v>2</v>
      </c>
      <c r="K21" s="2">
        <v>86</v>
      </c>
      <c r="L21" s="27">
        <v>1.00004</v>
      </c>
      <c r="M21" s="20">
        <f t="shared" si="1"/>
        <v>86.003439999999998</v>
      </c>
      <c r="N21" s="20">
        <v>84</v>
      </c>
      <c r="O21" s="26" t="s">
        <v>64</v>
      </c>
      <c r="P21" s="18"/>
    </row>
    <row r="22" spans="1:16" s="1" customFormat="1" ht="18.75" customHeight="1">
      <c r="A22" s="9">
        <v>16</v>
      </c>
      <c r="B22" s="3" t="s">
        <v>19</v>
      </c>
      <c r="C22" s="10">
        <v>12</v>
      </c>
      <c r="D22" s="11">
        <v>68.5</v>
      </c>
      <c r="E22" s="11">
        <f t="shared" si="0"/>
        <v>80.5</v>
      </c>
      <c r="F22" s="12" t="s">
        <v>6</v>
      </c>
      <c r="G22" s="8"/>
      <c r="H22" s="2">
        <v>80.5</v>
      </c>
      <c r="I22" s="25" t="s">
        <v>66</v>
      </c>
      <c r="J22" s="2">
        <v>3</v>
      </c>
      <c r="K22" s="2">
        <v>86.33</v>
      </c>
      <c r="L22" s="27">
        <v>0.99996200000000002</v>
      </c>
      <c r="M22" s="20">
        <f t="shared" si="1"/>
        <v>86.326719460000007</v>
      </c>
      <c r="N22" s="20">
        <v>83.99799999999999</v>
      </c>
      <c r="O22" s="26" t="s">
        <v>64</v>
      </c>
      <c r="P22" s="18"/>
    </row>
    <row r="23" spans="1:16" s="1" customFormat="1" ht="18.75" customHeight="1">
      <c r="A23" s="9">
        <v>17</v>
      </c>
      <c r="B23" s="30" t="s">
        <v>93</v>
      </c>
      <c r="C23" s="10">
        <v>10</v>
      </c>
      <c r="D23" s="11">
        <v>70.5</v>
      </c>
      <c r="E23" s="11">
        <f t="shared" si="0"/>
        <v>80.5</v>
      </c>
      <c r="F23" s="12" t="s">
        <v>6</v>
      </c>
      <c r="G23" s="8"/>
      <c r="H23" s="2">
        <v>80.5</v>
      </c>
      <c r="I23" s="25" t="s">
        <v>67</v>
      </c>
      <c r="J23" s="2">
        <v>4</v>
      </c>
      <c r="K23" s="2">
        <v>86</v>
      </c>
      <c r="L23" s="27">
        <v>1.00004</v>
      </c>
      <c r="M23" s="20">
        <f t="shared" si="1"/>
        <v>86.003439999999998</v>
      </c>
      <c r="N23" s="20">
        <v>83.800000000000011</v>
      </c>
      <c r="O23" s="26"/>
      <c r="P23" s="41" t="s">
        <v>94</v>
      </c>
    </row>
    <row r="24" spans="1:16" s="1" customFormat="1" ht="18.75" customHeight="1">
      <c r="A24" s="9">
        <v>18</v>
      </c>
      <c r="B24" s="37" t="s">
        <v>100</v>
      </c>
      <c r="C24" s="10">
        <v>15.5</v>
      </c>
      <c r="D24" s="13">
        <v>68.5</v>
      </c>
      <c r="E24" s="11">
        <f t="shared" si="0"/>
        <v>84</v>
      </c>
      <c r="F24" s="12" t="s">
        <v>6</v>
      </c>
      <c r="G24" s="8"/>
      <c r="H24" s="2">
        <v>84</v>
      </c>
      <c r="I24" s="25" t="s">
        <v>66</v>
      </c>
      <c r="J24" s="2">
        <v>15</v>
      </c>
      <c r="K24" s="2">
        <v>83.33</v>
      </c>
      <c r="L24" s="27">
        <v>0.99996200000000002</v>
      </c>
      <c r="M24" s="20">
        <f t="shared" si="1"/>
        <v>83.326833460000003</v>
      </c>
      <c r="N24" s="20">
        <v>83.597999999999999</v>
      </c>
      <c r="O24" s="26"/>
      <c r="P24" s="41" t="s">
        <v>99</v>
      </c>
    </row>
    <row r="25" spans="1:16" s="1" customFormat="1" ht="18.75" customHeight="1">
      <c r="A25" s="9">
        <v>19</v>
      </c>
      <c r="B25" s="39" t="s">
        <v>104</v>
      </c>
      <c r="C25" s="10">
        <v>10</v>
      </c>
      <c r="D25" s="13">
        <v>74</v>
      </c>
      <c r="E25" s="11">
        <f t="shared" si="0"/>
        <v>84</v>
      </c>
      <c r="F25" s="12" t="s">
        <v>6</v>
      </c>
      <c r="G25" s="8"/>
      <c r="H25" s="2">
        <v>84</v>
      </c>
      <c r="I25" s="25" t="s">
        <v>66</v>
      </c>
      <c r="J25" s="2">
        <v>13</v>
      </c>
      <c r="K25" s="2">
        <v>83</v>
      </c>
      <c r="L25" s="27">
        <v>0.99996200000000002</v>
      </c>
      <c r="M25" s="20">
        <f t="shared" si="1"/>
        <v>82.996846000000005</v>
      </c>
      <c r="N25" s="20">
        <v>83.4</v>
      </c>
      <c r="O25" s="2"/>
      <c r="P25" s="41" t="s">
        <v>105</v>
      </c>
    </row>
    <row r="26" spans="1:16" s="1" customFormat="1" ht="18.75" customHeight="1">
      <c r="A26" s="9">
        <v>20</v>
      </c>
      <c r="B26" s="14" t="s">
        <v>116</v>
      </c>
      <c r="C26" s="10">
        <v>13.5</v>
      </c>
      <c r="D26" s="13">
        <v>73</v>
      </c>
      <c r="E26" s="11">
        <f t="shared" si="0"/>
        <v>86.5</v>
      </c>
      <c r="F26" s="12" t="s">
        <v>6</v>
      </c>
      <c r="G26" s="8"/>
      <c r="H26" s="2">
        <v>86.5</v>
      </c>
      <c r="I26" s="25" t="s">
        <v>67</v>
      </c>
      <c r="J26" s="2">
        <v>23</v>
      </c>
      <c r="K26" s="2">
        <v>81</v>
      </c>
      <c r="L26" s="27">
        <v>1.00004</v>
      </c>
      <c r="M26" s="20">
        <f t="shared" si="1"/>
        <v>81.003240000000005</v>
      </c>
      <c r="N26" s="20">
        <v>83.2</v>
      </c>
      <c r="O26" s="2"/>
      <c r="P26" s="41" t="s">
        <v>110</v>
      </c>
    </row>
    <row r="27" spans="1:16" s="1" customFormat="1" ht="18.75" customHeight="1">
      <c r="A27" s="9">
        <v>21</v>
      </c>
      <c r="B27" s="40" t="s">
        <v>107</v>
      </c>
      <c r="C27" s="10">
        <v>15</v>
      </c>
      <c r="D27" s="11">
        <v>68</v>
      </c>
      <c r="E27" s="11">
        <f t="shared" si="0"/>
        <v>83</v>
      </c>
      <c r="F27" s="12" t="s">
        <v>6</v>
      </c>
      <c r="G27" s="8"/>
      <c r="H27" s="2">
        <v>83</v>
      </c>
      <c r="I27" s="25" t="s">
        <v>66</v>
      </c>
      <c r="J27" s="2">
        <v>20</v>
      </c>
      <c r="K27" s="2">
        <v>83.33</v>
      </c>
      <c r="L27" s="27">
        <v>0.99996200000000002</v>
      </c>
      <c r="M27" s="20">
        <f t="shared" si="1"/>
        <v>83.326833460000003</v>
      </c>
      <c r="N27" s="20">
        <v>83.198000000000008</v>
      </c>
      <c r="O27" s="2"/>
      <c r="P27" s="41" t="s">
        <v>108</v>
      </c>
    </row>
    <row r="28" spans="1:16" s="1" customFormat="1" ht="18.75" customHeight="1">
      <c r="A28" s="9">
        <v>22</v>
      </c>
      <c r="B28" s="14"/>
      <c r="C28" s="10">
        <v>13</v>
      </c>
      <c r="D28" s="13">
        <v>70</v>
      </c>
      <c r="E28" s="11">
        <f t="shared" si="0"/>
        <v>83</v>
      </c>
      <c r="F28" s="12" t="s">
        <v>6</v>
      </c>
      <c r="G28" s="8"/>
      <c r="H28" s="2">
        <v>83</v>
      </c>
      <c r="I28" s="25" t="s">
        <v>66</v>
      </c>
      <c r="J28" s="2">
        <v>16</v>
      </c>
      <c r="K28" s="2">
        <v>83</v>
      </c>
      <c r="L28" s="27">
        <v>0.99996200000000002</v>
      </c>
      <c r="M28" s="20">
        <f t="shared" si="1"/>
        <v>82.996846000000005</v>
      </c>
      <c r="N28" s="20">
        <v>83</v>
      </c>
      <c r="O28" s="2"/>
      <c r="P28" s="18"/>
    </row>
    <row r="29" spans="1:16" s="1" customFormat="1" ht="18.75" customHeight="1">
      <c r="A29" s="9">
        <v>23</v>
      </c>
      <c r="B29" s="3"/>
      <c r="C29" s="10">
        <v>12.5</v>
      </c>
      <c r="D29" s="11">
        <v>70</v>
      </c>
      <c r="E29" s="11">
        <f t="shared" si="0"/>
        <v>82.5</v>
      </c>
      <c r="F29" s="12" t="s">
        <v>6</v>
      </c>
      <c r="G29" s="8"/>
      <c r="H29" s="2">
        <v>82.5</v>
      </c>
      <c r="I29" s="25" t="s">
        <v>67</v>
      </c>
      <c r="J29" s="2">
        <v>16</v>
      </c>
      <c r="K29" s="2">
        <v>83.33</v>
      </c>
      <c r="L29" s="27">
        <v>1.00004</v>
      </c>
      <c r="M29" s="20">
        <f t="shared" si="1"/>
        <v>83.333333199999998</v>
      </c>
      <c r="N29" s="20">
        <v>82.99799999999999</v>
      </c>
      <c r="O29" s="2"/>
      <c r="P29" s="18"/>
    </row>
    <row r="30" spans="1:16" s="1" customFormat="1" ht="18.75" customHeight="1">
      <c r="A30" s="9">
        <v>24</v>
      </c>
      <c r="B30" s="3"/>
      <c r="C30" s="10">
        <v>13</v>
      </c>
      <c r="D30" s="11">
        <v>70</v>
      </c>
      <c r="E30" s="11">
        <f t="shared" si="0"/>
        <v>83</v>
      </c>
      <c r="F30" s="12" t="s">
        <v>6</v>
      </c>
      <c r="G30" s="8"/>
      <c r="H30" s="2">
        <v>83</v>
      </c>
      <c r="I30" s="25" t="s">
        <v>66</v>
      </c>
      <c r="J30" s="2">
        <v>23</v>
      </c>
      <c r="K30" s="2">
        <v>81.67</v>
      </c>
      <c r="L30" s="27">
        <v>0.99996200000000002</v>
      </c>
      <c r="M30" s="20">
        <f t="shared" si="1"/>
        <v>81.666896539999996</v>
      </c>
      <c r="N30" s="20">
        <v>82.201999999999998</v>
      </c>
      <c r="O30" s="2"/>
      <c r="P30" s="18"/>
    </row>
    <row r="31" spans="1:16" s="1" customFormat="1" ht="18.75" customHeight="1">
      <c r="A31" s="9">
        <v>25</v>
      </c>
      <c r="B31" s="3"/>
      <c r="C31" s="10">
        <v>14.5</v>
      </c>
      <c r="D31" s="13">
        <v>70</v>
      </c>
      <c r="E31" s="11">
        <f t="shared" si="0"/>
        <v>84.5</v>
      </c>
      <c r="F31" s="12" t="s">
        <v>6</v>
      </c>
      <c r="G31" s="8"/>
      <c r="H31" s="2">
        <v>84.5</v>
      </c>
      <c r="I31" s="25" t="s">
        <v>67</v>
      </c>
      <c r="J31" s="2">
        <v>19</v>
      </c>
      <c r="K31" s="2">
        <v>80.33</v>
      </c>
      <c r="L31" s="27">
        <v>1.00004</v>
      </c>
      <c r="M31" s="20">
        <f t="shared" si="1"/>
        <v>80.333213200000003</v>
      </c>
      <c r="N31" s="20">
        <v>81.998000000000005</v>
      </c>
      <c r="O31" s="2"/>
      <c r="P31" s="18"/>
    </row>
    <row r="32" spans="1:16" s="1" customFormat="1" ht="18.75" customHeight="1">
      <c r="A32" s="9">
        <v>26</v>
      </c>
      <c r="B32" s="3"/>
      <c r="C32" s="10">
        <v>14</v>
      </c>
      <c r="D32" s="13">
        <v>67.5</v>
      </c>
      <c r="E32" s="11">
        <f t="shared" si="0"/>
        <v>81.5</v>
      </c>
      <c r="F32" s="12" t="s">
        <v>6</v>
      </c>
      <c r="G32" s="8"/>
      <c r="H32" s="2">
        <v>81.5</v>
      </c>
      <c r="I32" s="25" t="s">
        <v>66</v>
      </c>
      <c r="J32" s="2">
        <v>10</v>
      </c>
      <c r="K32" s="2">
        <v>82.33</v>
      </c>
      <c r="L32" s="27">
        <v>0.99996200000000002</v>
      </c>
      <c r="M32" s="20">
        <f t="shared" si="1"/>
        <v>82.326871460000007</v>
      </c>
      <c r="N32" s="20">
        <v>81.99799999999999</v>
      </c>
      <c r="O32" s="2"/>
      <c r="P32" s="18"/>
    </row>
    <row r="33" spans="1:16" s="1" customFormat="1" ht="18.75" customHeight="1">
      <c r="A33" s="9">
        <v>27</v>
      </c>
      <c r="B33" s="3"/>
      <c r="C33" s="10">
        <v>12</v>
      </c>
      <c r="D33" s="11">
        <v>69</v>
      </c>
      <c r="E33" s="11">
        <f t="shared" si="0"/>
        <v>81</v>
      </c>
      <c r="F33" s="12" t="s">
        <v>6</v>
      </c>
      <c r="G33" s="8"/>
      <c r="H33" s="2">
        <v>81</v>
      </c>
      <c r="I33" s="25" t="s">
        <v>66</v>
      </c>
      <c r="J33" s="2">
        <v>14</v>
      </c>
      <c r="K33" s="2">
        <v>82</v>
      </c>
      <c r="L33" s="27">
        <v>0.99996200000000002</v>
      </c>
      <c r="M33" s="20">
        <f t="shared" si="1"/>
        <v>81.996883999999994</v>
      </c>
      <c r="N33" s="20">
        <v>81.599999999999994</v>
      </c>
      <c r="O33" s="2"/>
      <c r="P33" s="18"/>
    </row>
    <row r="34" spans="1:16" s="1" customFormat="1" ht="18.75" customHeight="1">
      <c r="A34" s="9">
        <v>28</v>
      </c>
      <c r="B34" s="3"/>
      <c r="C34" s="10">
        <v>11.5</v>
      </c>
      <c r="D34" s="13">
        <v>69</v>
      </c>
      <c r="E34" s="11">
        <f t="shared" si="0"/>
        <v>80.5</v>
      </c>
      <c r="F34" s="12" t="s">
        <v>6</v>
      </c>
      <c r="G34" s="8"/>
      <c r="H34" s="2">
        <v>80.5</v>
      </c>
      <c r="I34" s="25" t="s">
        <v>66</v>
      </c>
      <c r="J34" s="2">
        <v>25</v>
      </c>
      <c r="K34" s="2">
        <v>82.33</v>
      </c>
      <c r="L34" s="27">
        <v>0.99996200000000002</v>
      </c>
      <c r="M34" s="20">
        <f t="shared" si="1"/>
        <v>82.326871460000007</v>
      </c>
      <c r="N34" s="20">
        <v>81.597999999999999</v>
      </c>
      <c r="O34" s="2"/>
      <c r="P34" s="18"/>
    </row>
    <row r="35" spans="1:16" s="1" customFormat="1" ht="18.75" customHeight="1">
      <c r="A35" s="9">
        <v>29</v>
      </c>
      <c r="B35" s="3"/>
      <c r="C35" s="10">
        <v>13</v>
      </c>
      <c r="D35" s="13">
        <v>68.5</v>
      </c>
      <c r="E35" s="11">
        <f t="shared" si="0"/>
        <v>81.5</v>
      </c>
      <c r="F35" s="12" t="s">
        <v>6</v>
      </c>
      <c r="G35" s="8"/>
      <c r="H35" s="2">
        <v>81.5</v>
      </c>
      <c r="I35" s="25" t="s">
        <v>67</v>
      </c>
      <c r="J35" s="2">
        <v>1</v>
      </c>
      <c r="K35" s="2">
        <v>81</v>
      </c>
      <c r="L35" s="27">
        <v>1.00004</v>
      </c>
      <c r="M35" s="20">
        <f t="shared" si="1"/>
        <v>81.003240000000005</v>
      </c>
      <c r="N35" s="20">
        <v>81.2</v>
      </c>
      <c r="O35" s="2"/>
      <c r="P35" s="18"/>
    </row>
    <row r="36" spans="1:16" s="1" customFormat="1" ht="18.75" customHeight="1">
      <c r="A36" s="9">
        <v>30</v>
      </c>
      <c r="B36" s="3"/>
      <c r="C36" s="10">
        <v>14.5</v>
      </c>
      <c r="D36" s="13">
        <v>68</v>
      </c>
      <c r="E36" s="11">
        <f t="shared" si="0"/>
        <v>82.5</v>
      </c>
      <c r="F36" s="12" t="s">
        <v>6</v>
      </c>
      <c r="G36" s="8"/>
      <c r="H36" s="2">
        <v>82.5</v>
      </c>
      <c r="I36" s="25" t="s">
        <v>67</v>
      </c>
      <c r="J36" s="2">
        <v>7</v>
      </c>
      <c r="K36" s="2">
        <v>79.67</v>
      </c>
      <c r="L36" s="27">
        <v>1.00004</v>
      </c>
      <c r="M36" s="20">
        <f t="shared" si="1"/>
        <v>79.673186800000011</v>
      </c>
      <c r="N36" s="20">
        <v>80.801999999999992</v>
      </c>
      <c r="O36" s="2"/>
      <c r="P36" s="18"/>
    </row>
    <row r="37" spans="1:16" s="1" customFormat="1" ht="18.75" customHeight="1">
      <c r="A37" s="9">
        <v>31</v>
      </c>
      <c r="B37" s="3"/>
      <c r="C37" s="10">
        <v>13</v>
      </c>
      <c r="D37" s="13">
        <v>70.5</v>
      </c>
      <c r="E37" s="11">
        <f t="shared" si="0"/>
        <v>83.5</v>
      </c>
      <c r="F37" s="12" t="s">
        <v>6</v>
      </c>
      <c r="G37" s="8"/>
      <c r="H37" s="2">
        <v>83.5</v>
      </c>
      <c r="I37" s="25" t="s">
        <v>66</v>
      </c>
      <c r="J37" s="2">
        <v>1</v>
      </c>
      <c r="K37" s="2">
        <v>79</v>
      </c>
      <c r="L37" s="27">
        <v>0.99996200000000002</v>
      </c>
      <c r="M37" s="20">
        <f t="shared" si="1"/>
        <v>78.996998000000005</v>
      </c>
      <c r="N37" s="20">
        <v>80.8</v>
      </c>
      <c r="O37" s="2"/>
      <c r="P37" s="18"/>
    </row>
    <row r="38" spans="1:16" s="1" customFormat="1" ht="18.75" customHeight="1">
      <c r="A38" s="9">
        <v>32</v>
      </c>
      <c r="B38" s="3"/>
      <c r="C38" s="10">
        <v>11.5</v>
      </c>
      <c r="D38" s="11">
        <v>70</v>
      </c>
      <c r="E38" s="11">
        <f t="shared" si="0"/>
        <v>81.5</v>
      </c>
      <c r="F38" s="12" t="s">
        <v>6</v>
      </c>
      <c r="G38" s="8"/>
      <c r="H38" s="2">
        <v>81.5</v>
      </c>
      <c r="I38" s="25" t="s">
        <v>67</v>
      </c>
      <c r="J38" s="2">
        <v>8</v>
      </c>
      <c r="K38" s="2">
        <v>80</v>
      </c>
      <c r="L38" s="27">
        <v>1.00004</v>
      </c>
      <c r="M38" s="20">
        <f t="shared" si="1"/>
        <v>80.003200000000007</v>
      </c>
      <c r="N38" s="20">
        <v>80.599999999999994</v>
      </c>
      <c r="O38" s="2"/>
      <c r="P38" s="18"/>
    </row>
    <row r="39" spans="1:16" s="1" customFormat="1" ht="18.75" customHeight="1">
      <c r="A39" s="9">
        <v>33</v>
      </c>
      <c r="B39" s="3"/>
      <c r="C39" s="10">
        <v>10.5</v>
      </c>
      <c r="D39" s="11">
        <v>70</v>
      </c>
      <c r="E39" s="11">
        <f t="shared" si="0"/>
        <v>80.5</v>
      </c>
      <c r="F39" s="12" t="s">
        <v>6</v>
      </c>
      <c r="G39" s="8"/>
      <c r="H39" s="2">
        <v>80.5</v>
      </c>
      <c r="I39" s="25" t="s">
        <v>66</v>
      </c>
      <c r="J39" s="2">
        <v>9</v>
      </c>
      <c r="K39" s="2">
        <v>80.33</v>
      </c>
      <c r="L39" s="27">
        <v>0.99996200000000002</v>
      </c>
      <c r="M39" s="20">
        <f t="shared" si="1"/>
        <v>80.32694746</v>
      </c>
      <c r="N39" s="20">
        <v>80.397999999999996</v>
      </c>
      <c r="O39" s="2"/>
      <c r="P39" s="18"/>
    </row>
    <row r="40" spans="1:16" s="1" customFormat="1" ht="18.75" customHeight="1">
      <c r="A40" s="9">
        <v>34</v>
      </c>
      <c r="B40" s="3"/>
      <c r="C40" s="10">
        <v>11.5</v>
      </c>
      <c r="D40" s="13">
        <v>69</v>
      </c>
      <c r="E40" s="11">
        <f t="shared" si="0"/>
        <v>80.5</v>
      </c>
      <c r="F40" s="12" t="s">
        <v>6</v>
      </c>
      <c r="G40" s="8"/>
      <c r="H40" s="2">
        <v>80.5</v>
      </c>
      <c r="I40" s="25" t="s">
        <v>66</v>
      </c>
      <c r="J40" s="2">
        <v>8</v>
      </c>
      <c r="K40" s="2">
        <v>79.33</v>
      </c>
      <c r="L40" s="27">
        <v>0.99996200000000002</v>
      </c>
      <c r="M40" s="20">
        <f t="shared" si="1"/>
        <v>79.326985460000003</v>
      </c>
      <c r="N40" s="20">
        <v>79.798000000000002</v>
      </c>
      <c r="O40" s="2"/>
      <c r="P40" s="18"/>
    </row>
    <row r="41" spans="1:16" s="1" customFormat="1" ht="18.75" customHeight="1">
      <c r="A41" s="9">
        <v>35</v>
      </c>
      <c r="B41" s="3"/>
      <c r="C41" s="10">
        <v>13</v>
      </c>
      <c r="D41" s="13">
        <v>67.5</v>
      </c>
      <c r="E41" s="11">
        <f t="shared" si="0"/>
        <v>80.5</v>
      </c>
      <c r="F41" s="12" t="s">
        <v>6</v>
      </c>
      <c r="G41" s="8"/>
      <c r="H41" s="2">
        <v>80.5</v>
      </c>
      <c r="I41" s="25" t="s">
        <v>66</v>
      </c>
      <c r="J41" s="2">
        <v>7</v>
      </c>
      <c r="K41" s="2">
        <v>78.67</v>
      </c>
      <c r="L41" s="27">
        <v>0.99996200000000002</v>
      </c>
      <c r="M41" s="20">
        <f t="shared" si="1"/>
        <v>78.667010540000007</v>
      </c>
      <c r="N41" s="20">
        <v>79.402000000000001</v>
      </c>
      <c r="O41" s="2"/>
      <c r="P41" s="18"/>
    </row>
    <row r="42" spans="1:16" s="1" customFormat="1" ht="18.75" customHeight="1">
      <c r="A42" s="9">
        <v>36</v>
      </c>
      <c r="B42" s="3"/>
      <c r="C42" s="10">
        <v>11.5</v>
      </c>
      <c r="D42" s="13">
        <v>74</v>
      </c>
      <c r="E42" s="11">
        <f t="shared" si="0"/>
        <v>85.5</v>
      </c>
      <c r="F42" s="12" t="s">
        <v>6</v>
      </c>
      <c r="G42" s="8"/>
      <c r="H42" s="2">
        <v>85.5</v>
      </c>
      <c r="I42" s="25" t="s">
        <v>67</v>
      </c>
      <c r="J42" s="2">
        <v>14</v>
      </c>
      <c r="K42" s="2">
        <v>75</v>
      </c>
      <c r="L42" s="27">
        <v>1.00004</v>
      </c>
      <c r="M42" s="20">
        <f t="shared" si="1"/>
        <v>75.003</v>
      </c>
      <c r="N42" s="20">
        <v>79.2</v>
      </c>
      <c r="O42" s="2"/>
      <c r="P42" s="18"/>
    </row>
    <row r="43" spans="1:16" s="1" customFormat="1" ht="18.75" customHeight="1">
      <c r="A43" s="9">
        <v>37</v>
      </c>
      <c r="B43" s="3"/>
      <c r="C43" s="10">
        <v>13.5</v>
      </c>
      <c r="D43" s="13">
        <v>67</v>
      </c>
      <c r="E43" s="11">
        <f t="shared" si="0"/>
        <v>80.5</v>
      </c>
      <c r="F43" s="12" t="s">
        <v>6</v>
      </c>
      <c r="G43" s="8"/>
      <c r="H43" s="2">
        <v>80.5</v>
      </c>
      <c r="I43" s="25" t="s">
        <v>67</v>
      </c>
      <c r="J43" s="2">
        <v>25</v>
      </c>
      <c r="K43" s="2">
        <v>78.33</v>
      </c>
      <c r="L43" s="27">
        <v>1.00004</v>
      </c>
      <c r="M43" s="20">
        <f t="shared" si="1"/>
        <v>78.333133200000006</v>
      </c>
      <c r="N43" s="20">
        <v>79.198000000000008</v>
      </c>
      <c r="O43" s="2"/>
      <c r="P43" s="18"/>
    </row>
    <row r="44" spans="1:16" s="1" customFormat="1" ht="18.75" customHeight="1">
      <c r="A44" s="9">
        <v>38</v>
      </c>
      <c r="B44" s="3"/>
      <c r="C44" s="10">
        <v>12</v>
      </c>
      <c r="D44" s="13">
        <v>69</v>
      </c>
      <c r="E44" s="11">
        <f t="shared" si="0"/>
        <v>81</v>
      </c>
      <c r="F44" s="12" t="s">
        <v>6</v>
      </c>
      <c r="G44" s="8"/>
      <c r="H44" s="2">
        <v>81</v>
      </c>
      <c r="I44" s="25" t="s">
        <v>67</v>
      </c>
      <c r="J44" s="2">
        <v>6</v>
      </c>
      <c r="K44" s="2">
        <v>76</v>
      </c>
      <c r="L44" s="27">
        <v>1.00004</v>
      </c>
      <c r="M44" s="20">
        <f t="shared" si="1"/>
        <v>76.003039999999999</v>
      </c>
      <c r="N44" s="20">
        <v>78</v>
      </c>
      <c r="O44" s="2"/>
      <c r="P44" s="18"/>
    </row>
    <row r="45" spans="1:16" s="1" customFormat="1" ht="18.75" customHeight="1">
      <c r="A45" s="9">
        <v>39</v>
      </c>
      <c r="B45" s="3"/>
      <c r="C45" s="10">
        <v>14</v>
      </c>
      <c r="D45" s="13">
        <v>66.5</v>
      </c>
      <c r="E45" s="11">
        <f t="shared" si="0"/>
        <v>80.5</v>
      </c>
      <c r="F45" s="12" t="s">
        <v>6</v>
      </c>
      <c r="G45" s="8"/>
      <c r="H45" s="2">
        <v>80.5</v>
      </c>
      <c r="I45" s="25" t="s">
        <v>67</v>
      </c>
      <c r="J45" s="2">
        <v>22</v>
      </c>
      <c r="K45" s="2">
        <v>75</v>
      </c>
      <c r="L45" s="27">
        <v>1.00004</v>
      </c>
      <c r="M45" s="20">
        <f t="shared" si="1"/>
        <v>75.003</v>
      </c>
      <c r="N45" s="20">
        <v>77.2</v>
      </c>
      <c r="O45" s="2"/>
      <c r="P45" s="18"/>
    </row>
    <row r="46" spans="1:16" s="1" customFormat="1" ht="18.75" customHeight="1">
      <c r="A46" s="9">
        <v>40</v>
      </c>
      <c r="B46" s="3"/>
      <c r="C46" s="10">
        <v>13</v>
      </c>
      <c r="D46" s="13">
        <v>72</v>
      </c>
      <c r="E46" s="11">
        <f t="shared" si="0"/>
        <v>85</v>
      </c>
      <c r="F46" s="12" t="s">
        <v>6</v>
      </c>
      <c r="G46" s="8"/>
      <c r="H46" s="2">
        <v>85</v>
      </c>
      <c r="I46" s="25" t="s">
        <v>66</v>
      </c>
      <c r="J46" s="2">
        <v>11</v>
      </c>
      <c r="K46" s="2">
        <v>69.67</v>
      </c>
      <c r="L46" s="27">
        <v>0.99996200000000002</v>
      </c>
      <c r="M46" s="20">
        <f t="shared" si="1"/>
        <v>69.667352539999996</v>
      </c>
      <c r="N46" s="20">
        <v>75.801999999999992</v>
      </c>
      <c r="O46" s="2"/>
      <c r="P46" s="18"/>
    </row>
    <row r="47" spans="1:16" ht="29.25" customHeight="1">
      <c r="A47" s="43" t="s">
        <v>76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1:16" s="1" customFormat="1" ht="40.5">
      <c r="A48" s="5" t="s">
        <v>0</v>
      </c>
      <c r="B48" s="6" t="s">
        <v>1</v>
      </c>
      <c r="C48" s="7" t="s">
        <v>2</v>
      </c>
      <c r="D48" s="7" t="s">
        <v>3</v>
      </c>
      <c r="E48" s="7" t="s">
        <v>4</v>
      </c>
      <c r="F48" s="7" t="s">
        <v>5</v>
      </c>
      <c r="G48" s="7" t="s">
        <v>45</v>
      </c>
      <c r="H48" s="7" t="s">
        <v>55</v>
      </c>
      <c r="I48" s="21" t="s">
        <v>56</v>
      </c>
      <c r="J48" s="22" t="s">
        <v>57</v>
      </c>
      <c r="K48" s="22" t="s">
        <v>58</v>
      </c>
      <c r="L48" s="22" t="s">
        <v>72</v>
      </c>
      <c r="M48" s="23" t="s">
        <v>70</v>
      </c>
      <c r="N48" s="23" t="s">
        <v>69</v>
      </c>
      <c r="O48" s="22" t="s">
        <v>74</v>
      </c>
      <c r="P48" s="23" t="s">
        <v>75</v>
      </c>
    </row>
    <row r="49" spans="1:16" s="1" customFormat="1" ht="18.75" customHeight="1">
      <c r="A49" s="2">
        <v>1</v>
      </c>
      <c r="B49" s="3" t="s">
        <v>21</v>
      </c>
      <c r="C49" s="10">
        <v>16</v>
      </c>
      <c r="D49" s="2">
        <v>72.5</v>
      </c>
      <c r="E49" s="2">
        <f t="shared" ref="E49:E59" si="2">SUM(C49:D49)</f>
        <v>88.5</v>
      </c>
      <c r="F49" s="15" t="s">
        <v>6</v>
      </c>
      <c r="G49" s="8"/>
      <c r="H49" s="2">
        <v>88.5</v>
      </c>
      <c r="I49" s="25" t="s">
        <v>67</v>
      </c>
      <c r="J49" s="2">
        <v>21</v>
      </c>
      <c r="K49" s="2">
        <v>88.67</v>
      </c>
      <c r="L49" s="27">
        <v>1.00004</v>
      </c>
      <c r="M49" s="20">
        <f>K49*L49</f>
        <v>88.673546800000011</v>
      </c>
      <c r="N49" s="20">
        <f>M49*0.6+H49*0.4</f>
        <v>88.60412808000001</v>
      </c>
      <c r="O49" s="26" t="s">
        <v>64</v>
      </c>
      <c r="P49" s="25"/>
    </row>
    <row r="50" spans="1:16" s="1" customFormat="1" ht="18.75" customHeight="1">
      <c r="A50" s="2">
        <v>2</v>
      </c>
      <c r="B50" s="3" t="s">
        <v>22</v>
      </c>
      <c r="C50" s="10">
        <v>13</v>
      </c>
      <c r="D50" s="2">
        <v>72</v>
      </c>
      <c r="E50" s="2">
        <f t="shared" si="2"/>
        <v>85</v>
      </c>
      <c r="F50" s="15" t="s">
        <v>6</v>
      </c>
      <c r="G50" s="8"/>
      <c r="H50" s="2">
        <v>85</v>
      </c>
      <c r="I50" s="25" t="s">
        <v>67</v>
      </c>
      <c r="J50" s="2">
        <v>18</v>
      </c>
      <c r="K50" s="2">
        <v>88.33</v>
      </c>
      <c r="L50" s="27">
        <v>1.00004</v>
      </c>
      <c r="M50" s="20">
        <f t="shared" ref="M50:M59" si="3">K50*L50</f>
        <v>88.333533200000005</v>
      </c>
      <c r="N50" s="20">
        <f t="shared" ref="N50:N59" si="4">M50*0.6+H50*0.4</f>
        <v>87.000119920000003</v>
      </c>
      <c r="O50" s="26" t="s">
        <v>64</v>
      </c>
      <c r="P50" s="25"/>
    </row>
    <row r="51" spans="1:16" s="1" customFormat="1" ht="18.75" customHeight="1">
      <c r="A51" s="2">
        <v>3</v>
      </c>
      <c r="B51" s="3" t="s">
        <v>23</v>
      </c>
      <c r="C51" s="10">
        <v>13.5</v>
      </c>
      <c r="D51" s="2">
        <v>70</v>
      </c>
      <c r="E51" s="2">
        <f t="shared" si="2"/>
        <v>83.5</v>
      </c>
      <c r="F51" s="15" t="s">
        <v>6</v>
      </c>
      <c r="G51" s="8"/>
      <c r="H51" s="2">
        <v>83.5</v>
      </c>
      <c r="I51" s="25" t="s">
        <v>67</v>
      </c>
      <c r="J51" s="2">
        <v>12</v>
      </c>
      <c r="K51" s="2">
        <v>88</v>
      </c>
      <c r="L51" s="27">
        <v>1.00004</v>
      </c>
      <c r="M51" s="20">
        <f t="shared" si="3"/>
        <v>88.003520000000009</v>
      </c>
      <c r="N51" s="20">
        <f t="shared" si="4"/>
        <v>86.202112</v>
      </c>
      <c r="O51" s="26" t="s">
        <v>64</v>
      </c>
      <c r="P51" s="25"/>
    </row>
    <row r="52" spans="1:16" s="1" customFormat="1" ht="18.75" customHeight="1">
      <c r="A52" s="25">
        <v>4</v>
      </c>
      <c r="B52" s="3" t="s">
        <v>24</v>
      </c>
      <c r="C52" s="10">
        <v>16</v>
      </c>
      <c r="D52" s="2">
        <v>67</v>
      </c>
      <c r="E52" s="2">
        <f t="shared" si="2"/>
        <v>83</v>
      </c>
      <c r="F52" s="15" t="s">
        <v>6</v>
      </c>
      <c r="G52" s="8"/>
      <c r="H52" s="2">
        <v>83</v>
      </c>
      <c r="I52" s="25" t="s">
        <v>66</v>
      </c>
      <c r="J52" s="2">
        <v>4</v>
      </c>
      <c r="K52" s="2">
        <v>87.67</v>
      </c>
      <c r="L52" s="27">
        <v>0.99996200000000002</v>
      </c>
      <c r="M52" s="20">
        <f t="shared" si="3"/>
        <v>87.666668540000003</v>
      </c>
      <c r="N52" s="20">
        <f t="shared" si="4"/>
        <v>85.800001124000005</v>
      </c>
      <c r="O52" s="26" t="s">
        <v>64</v>
      </c>
      <c r="P52" s="25"/>
    </row>
    <row r="53" spans="1:16" s="1" customFormat="1" ht="18.75" customHeight="1">
      <c r="A53" s="25">
        <v>5</v>
      </c>
      <c r="B53" s="40" t="s">
        <v>117</v>
      </c>
      <c r="C53" s="10">
        <v>12</v>
      </c>
      <c r="D53" s="2">
        <v>71</v>
      </c>
      <c r="E53" s="2">
        <f t="shared" si="2"/>
        <v>83</v>
      </c>
      <c r="F53" s="15" t="s">
        <v>6</v>
      </c>
      <c r="G53" s="8"/>
      <c r="H53" s="2">
        <v>83</v>
      </c>
      <c r="I53" s="25" t="s">
        <v>66</v>
      </c>
      <c r="J53" s="2">
        <v>19</v>
      </c>
      <c r="K53" s="2">
        <v>86.33</v>
      </c>
      <c r="L53" s="27">
        <v>0.99996200000000002</v>
      </c>
      <c r="M53" s="20">
        <f t="shared" si="3"/>
        <v>86.326719460000007</v>
      </c>
      <c r="N53" s="20">
        <f t="shared" si="4"/>
        <v>84.996031676000001</v>
      </c>
      <c r="O53" s="25"/>
      <c r="P53" s="34" t="s">
        <v>92</v>
      </c>
    </row>
    <row r="54" spans="1:16" s="1" customFormat="1" ht="18.75" customHeight="1">
      <c r="A54" s="25">
        <v>6</v>
      </c>
      <c r="B54" s="40" t="s">
        <v>118</v>
      </c>
      <c r="C54" s="10">
        <v>14</v>
      </c>
      <c r="D54" s="2">
        <v>70.5</v>
      </c>
      <c r="E54" s="2">
        <f t="shared" si="2"/>
        <v>84.5</v>
      </c>
      <c r="F54" s="15" t="s">
        <v>6</v>
      </c>
      <c r="G54" s="8"/>
      <c r="H54" s="2">
        <v>84.5</v>
      </c>
      <c r="I54" s="25" t="s">
        <v>66</v>
      </c>
      <c r="J54" s="2">
        <v>2</v>
      </c>
      <c r="K54" s="2">
        <v>83</v>
      </c>
      <c r="L54" s="27">
        <v>0.99996200000000002</v>
      </c>
      <c r="M54" s="20">
        <f t="shared" si="3"/>
        <v>82.996846000000005</v>
      </c>
      <c r="N54" s="20">
        <f t="shared" si="4"/>
        <v>83.598107600000006</v>
      </c>
      <c r="O54" s="25"/>
      <c r="P54" s="34" t="s">
        <v>103</v>
      </c>
    </row>
    <row r="55" spans="1:16" s="1" customFormat="1" ht="18.75" customHeight="1">
      <c r="A55" s="25">
        <v>7</v>
      </c>
      <c r="B55" s="36" t="s">
        <v>98</v>
      </c>
      <c r="C55" s="10">
        <v>14</v>
      </c>
      <c r="D55" s="2">
        <v>70</v>
      </c>
      <c r="E55" s="2">
        <f t="shared" si="2"/>
        <v>84</v>
      </c>
      <c r="F55" s="15" t="s">
        <v>6</v>
      </c>
      <c r="G55" s="8"/>
      <c r="H55" s="2">
        <v>84</v>
      </c>
      <c r="I55" s="25" t="s">
        <v>66</v>
      </c>
      <c r="J55" s="2">
        <v>17</v>
      </c>
      <c r="K55" s="2">
        <v>83.33</v>
      </c>
      <c r="L55" s="27">
        <v>0.99996200000000002</v>
      </c>
      <c r="M55" s="20">
        <f t="shared" si="3"/>
        <v>83.326833460000003</v>
      </c>
      <c r="N55" s="20">
        <f t="shared" si="4"/>
        <v>83.596100075999999</v>
      </c>
      <c r="O55" s="25"/>
      <c r="P55" s="34" t="s">
        <v>97</v>
      </c>
    </row>
    <row r="56" spans="1:16" s="1" customFormat="1" ht="18.75" customHeight="1">
      <c r="A56" s="25">
        <v>8</v>
      </c>
      <c r="B56" s="3"/>
      <c r="C56" s="10">
        <v>11</v>
      </c>
      <c r="D56" s="2">
        <v>72</v>
      </c>
      <c r="E56" s="2">
        <f t="shared" si="2"/>
        <v>83</v>
      </c>
      <c r="F56" s="15" t="s">
        <v>6</v>
      </c>
      <c r="G56" s="8"/>
      <c r="H56" s="2">
        <v>83</v>
      </c>
      <c r="I56" s="25" t="s">
        <v>67</v>
      </c>
      <c r="J56" s="2">
        <v>10</v>
      </c>
      <c r="K56" s="2">
        <v>83</v>
      </c>
      <c r="L56" s="27">
        <v>1.00004</v>
      </c>
      <c r="M56" s="20">
        <f t="shared" si="3"/>
        <v>83.003320000000002</v>
      </c>
      <c r="N56" s="20">
        <f t="shared" si="4"/>
        <v>83.001992000000001</v>
      </c>
      <c r="O56" s="25"/>
      <c r="P56" s="25"/>
    </row>
    <row r="57" spans="1:16" s="1" customFormat="1" ht="18.75" customHeight="1">
      <c r="A57" s="25">
        <v>9</v>
      </c>
      <c r="B57" s="3"/>
      <c r="C57" s="10">
        <v>13</v>
      </c>
      <c r="D57" s="2">
        <v>70</v>
      </c>
      <c r="E57" s="2">
        <f t="shared" si="2"/>
        <v>83</v>
      </c>
      <c r="F57" s="15" t="s">
        <v>6</v>
      </c>
      <c r="G57" s="8"/>
      <c r="H57" s="2">
        <v>83</v>
      </c>
      <c r="I57" s="25" t="s">
        <v>67</v>
      </c>
      <c r="J57" s="2">
        <v>9</v>
      </c>
      <c r="K57" s="2">
        <v>81</v>
      </c>
      <c r="L57" s="27">
        <v>1.00004</v>
      </c>
      <c r="M57" s="20">
        <f t="shared" si="3"/>
        <v>81.003240000000005</v>
      </c>
      <c r="N57" s="20">
        <f t="shared" si="4"/>
        <v>81.801944000000006</v>
      </c>
      <c r="O57" s="25"/>
      <c r="P57" s="25"/>
    </row>
    <row r="58" spans="1:16" s="1" customFormat="1" ht="18.75" customHeight="1">
      <c r="A58" s="25">
        <v>10</v>
      </c>
      <c r="B58" s="3"/>
      <c r="C58" s="10">
        <v>12</v>
      </c>
      <c r="D58" s="2">
        <v>72</v>
      </c>
      <c r="E58" s="2">
        <f t="shared" si="2"/>
        <v>84</v>
      </c>
      <c r="F58" s="15" t="s">
        <v>6</v>
      </c>
      <c r="G58" s="8"/>
      <c r="H58" s="2">
        <v>84</v>
      </c>
      <c r="I58" s="25" t="s">
        <v>66</v>
      </c>
      <c r="J58" s="2">
        <v>21</v>
      </c>
      <c r="K58" s="2">
        <v>79.33</v>
      </c>
      <c r="L58" s="27">
        <v>0.99996200000000002</v>
      </c>
      <c r="M58" s="20">
        <f t="shared" si="3"/>
        <v>79.326985460000003</v>
      </c>
      <c r="N58" s="20">
        <f t="shared" si="4"/>
        <v>81.196191276000008</v>
      </c>
      <c r="O58" s="25"/>
      <c r="P58" s="25"/>
    </row>
    <row r="59" spans="1:16" s="1" customFormat="1" ht="18.75" customHeight="1">
      <c r="A59" s="25">
        <v>11</v>
      </c>
      <c r="B59" s="3"/>
      <c r="C59" s="10">
        <v>11.5</v>
      </c>
      <c r="D59" s="2">
        <v>71.5</v>
      </c>
      <c r="E59" s="2">
        <f t="shared" si="2"/>
        <v>83</v>
      </c>
      <c r="F59" s="15" t="s">
        <v>6</v>
      </c>
      <c r="G59" s="8"/>
      <c r="H59" s="2">
        <v>83</v>
      </c>
      <c r="I59" s="25" t="s">
        <v>67</v>
      </c>
      <c r="J59" s="2">
        <v>5</v>
      </c>
      <c r="K59" s="2">
        <v>79.67</v>
      </c>
      <c r="L59" s="27">
        <v>1.00004</v>
      </c>
      <c r="M59" s="20">
        <f t="shared" si="3"/>
        <v>79.673186800000011</v>
      </c>
      <c r="N59" s="20">
        <f t="shared" si="4"/>
        <v>81.003912080000006</v>
      </c>
      <c r="O59" s="25"/>
      <c r="P59" s="25"/>
    </row>
    <row r="60" spans="1:16" ht="32.25" customHeight="1">
      <c r="A60" s="43" t="s">
        <v>78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8"/>
    </row>
    <row r="61" spans="1:16" s="1" customFormat="1" ht="67.5">
      <c r="A61" s="5" t="s">
        <v>0</v>
      </c>
      <c r="B61" s="6" t="s">
        <v>1</v>
      </c>
      <c r="C61" s="7" t="s">
        <v>2</v>
      </c>
      <c r="D61" s="7" t="s">
        <v>3</v>
      </c>
      <c r="E61" s="7" t="s">
        <v>4</v>
      </c>
      <c r="F61" s="7" t="s">
        <v>5</v>
      </c>
      <c r="G61" s="7" t="s">
        <v>45</v>
      </c>
      <c r="H61" s="7" t="s">
        <v>55</v>
      </c>
      <c r="I61" s="21" t="s">
        <v>56</v>
      </c>
      <c r="J61" s="22" t="s">
        <v>57</v>
      </c>
      <c r="K61" s="22" t="s">
        <v>58</v>
      </c>
      <c r="L61" s="22" t="s">
        <v>59</v>
      </c>
      <c r="M61" s="22" t="s">
        <v>74</v>
      </c>
      <c r="N61" s="23" t="s">
        <v>75</v>
      </c>
    </row>
    <row r="62" spans="1:16" s="1" customFormat="1" ht="18.75" customHeight="1">
      <c r="A62" s="9">
        <v>1</v>
      </c>
      <c r="B62" s="3" t="s">
        <v>25</v>
      </c>
      <c r="C62" s="10">
        <v>11</v>
      </c>
      <c r="D62" s="2">
        <v>73.5</v>
      </c>
      <c r="E62" s="2">
        <f t="shared" ref="E62:E81" si="5">SUM(C62:D62)</f>
        <v>84.5</v>
      </c>
      <c r="F62" s="2" t="s">
        <v>6</v>
      </c>
      <c r="G62" s="8"/>
      <c r="H62" s="2">
        <v>84.5</v>
      </c>
      <c r="I62" s="25" t="s">
        <v>61</v>
      </c>
      <c r="J62" s="2">
        <v>14</v>
      </c>
      <c r="K62" s="2">
        <v>88</v>
      </c>
      <c r="L62" s="20">
        <f t="shared" ref="L62:L81" si="6">H62*0.4+K62*0.6</f>
        <v>86.6</v>
      </c>
      <c r="M62" s="25" t="s">
        <v>64</v>
      </c>
      <c r="N62" s="25"/>
    </row>
    <row r="63" spans="1:16" s="1" customFormat="1" ht="18.75" customHeight="1">
      <c r="A63" s="9">
        <v>2</v>
      </c>
      <c r="B63" s="3" t="s">
        <v>29</v>
      </c>
      <c r="C63" s="10">
        <v>8</v>
      </c>
      <c r="D63" s="2">
        <v>71</v>
      </c>
      <c r="E63" s="2">
        <f t="shared" si="5"/>
        <v>79</v>
      </c>
      <c r="F63" s="2" t="s">
        <v>6</v>
      </c>
      <c r="G63" s="8"/>
      <c r="H63" s="2">
        <v>79</v>
      </c>
      <c r="I63" s="25" t="s">
        <v>61</v>
      </c>
      <c r="J63" s="2">
        <v>18</v>
      </c>
      <c r="K63" s="2">
        <v>89.33</v>
      </c>
      <c r="L63" s="20">
        <f t="shared" si="6"/>
        <v>85.198000000000008</v>
      </c>
      <c r="M63" s="25" t="s">
        <v>64</v>
      </c>
      <c r="N63" s="25"/>
    </row>
    <row r="64" spans="1:16" s="1" customFormat="1" ht="18.75" customHeight="1">
      <c r="A64" s="9">
        <v>3</v>
      </c>
      <c r="B64" s="3" t="s">
        <v>27</v>
      </c>
      <c r="C64" s="10">
        <v>12</v>
      </c>
      <c r="D64" s="2">
        <v>70.5</v>
      </c>
      <c r="E64" s="2">
        <f t="shared" si="5"/>
        <v>82.5</v>
      </c>
      <c r="F64" s="2" t="s">
        <v>6</v>
      </c>
      <c r="G64" s="8"/>
      <c r="H64" s="2">
        <v>82.5</v>
      </c>
      <c r="I64" s="25" t="s">
        <v>61</v>
      </c>
      <c r="J64" s="2">
        <v>13</v>
      </c>
      <c r="K64" s="2">
        <v>85</v>
      </c>
      <c r="L64" s="20">
        <f t="shared" si="6"/>
        <v>84</v>
      </c>
      <c r="M64" s="25" t="s">
        <v>64</v>
      </c>
      <c r="N64" s="25"/>
    </row>
    <row r="65" spans="1:16" s="1" customFormat="1" ht="18.75" customHeight="1">
      <c r="A65" s="9">
        <v>4</v>
      </c>
      <c r="B65" s="3" t="s">
        <v>30</v>
      </c>
      <c r="C65" s="10">
        <v>8.5</v>
      </c>
      <c r="D65" s="2">
        <v>70</v>
      </c>
      <c r="E65" s="2">
        <f t="shared" si="5"/>
        <v>78.5</v>
      </c>
      <c r="F65" s="2" t="s">
        <v>6</v>
      </c>
      <c r="G65" s="8"/>
      <c r="H65" s="2">
        <v>78.5</v>
      </c>
      <c r="I65" s="25" t="s">
        <v>61</v>
      </c>
      <c r="J65" s="2">
        <v>27</v>
      </c>
      <c r="K65" s="2">
        <v>85.33</v>
      </c>
      <c r="L65" s="20">
        <f t="shared" si="6"/>
        <v>82.597999999999999</v>
      </c>
      <c r="M65" s="25" t="s">
        <v>64</v>
      </c>
      <c r="N65" s="25"/>
    </row>
    <row r="66" spans="1:16" s="1" customFormat="1" ht="18.75" customHeight="1">
      <c r="A66" s="9">
        <v>5</v>
      </c>
      <c r="B66" s="3" t="s">
        <v>28</v>
      </c>
      <c r="C66" s="10">
        <v>13</v>
      </c>
      <c r="D66" s="2">
        <v>69.5</v>
      </c>
      <c r="E66" s="2">
        <f t="shared" si="5"/>
        <v>82.5</v>
      </c>
      <c r="F66" s="2" t="s">
        <v>6</v>
      </c>
      <c r="G66" s="8"/>
      <c r="H66" s="2">
        <v>82.5</v>
      </c>
      <c r="I66" s="25" t="s">
        <v>61</v>
      </c>
      <c r="J66" s="2">
        <v>15</v>
      </c>
      <c r="K66" s="2">
        <v>82</v>
      </c>
      <c r="L66" s="20">
        <f t="shared" si="6"/>
        <v>82.199999999999989</v>
      </c>
      <c r="M66" s="25" t="s">
        <v>64</v>
      </c>
      <c r="N66" s="25"/>
    </row>
    <row r="67" spans="1:16" s="1" customFormat="1" ht="18.75" customHeight="1">
      <c r="A67" s="9">
        <v>6</v>
      </c>
      <c r="B67" s="3" t="s">
        <v>26</v>
      </c>
      <c r="C67" s="10">
        <v>13</v>
      </c>
      <c r="D67" s="2">
        <v>71.5</v>
      </c>
      <c r="E67" s="2">
        <f t="shared" si="5"/>
        <v>84.5</v>
      </c>
      <c r="F67" s="2" t="s">
        <v>6</v>
      </c>
      <c r="G67" s="8"/>
      <c r="H67" s="2">
        <v>84.5</v>
      </c>
      <c r="I67" s="25" t="s">
        <v>61</v>
      </c>
      <c r="J67" s="2">
        <v>23</v>
      </c>
      <c r="K67" s="2">
        <v>80</v>
      </c>
      <c r="L67" s="20">
        <f t="shared" si="6"/>
        <v>81.800000000000011</v>
      </c>
      <c r="M67" s="25" t="s">
        <v>64</v>
      </c>
      <c r="N67" s="25"/>
    </row>
    <row r="68" spans="1:16" s="1" customFormat="1" ht="18.75" customHeight="1">
      <c r="A68" s="9">
        <v>7</v>
      </c>
      <c r="B68" s="3" t="s">
        <v>34</v>
      </c>
      <c r="C68" s="10">
        <v>10</v>
      </c>
      <c r="D68" s="2">
        <v>60</v>
      </c>
      <c r="E68" s="2">
        <f t="shared" si="5"/>
        <v>70</v>
      </c>
      <c r="F68" s="2" t="s">
        <v>6</v>
      </c>
      <c r="G68" s="8"/>
      <c r="H68" s="2">
        <v>70</v>
      </c>
      <c r="I68" s="25" t="s">
        <v>61</v>
      </c>
      <c r="J68" s="2">
        <v>10</v>
      </c>
      <c r="K68" s="2">
        <v>89.33</v>
      </c>
      <c r="L68" s="20">
        <f t="shared" si="6"/>
        <v>81.597999999999999</v>
      </c>
      <c r="M68" s="25" t="s">
        <v>64</v>
      </c>
      <c r="N68" s="25"/>
    </row>
    <row r="69" spans="1:16" s="1" customFormat="1" ht="18.75" customHeight="1">
      <c r="A69" s="9">
        <v>8</v>
      </c>
      <c r="B69" s="3" t="s">
        <v>32</v>
      </c>
      <c r="C69" s="10">
        <v>8.5</v>
      </c>
      <c r="D69" s="2">
        <v>66</v>
      </c>
      <c r="E69" s="2">
        <f t="shared" si="5"/>
        <v>74.5</v>
      </c>
      <c r="F69" s="2" t="s">
        <v>6</v>
      </c>
      <c r="G69" s="8"/>
      <c r="H69" s="2">
        <v>74.5</v>
      </c>
      <c r="I69" s="25" t="s">
        <v>61</v>
      </c>
      <c r="J69" s="2">
        <v>26</v>
      </c>
      <c r="K69" s="2">
        <v>85.33</v>
      </c>
      <c r="L69" s="20">
        <f t="shared" si="6"/>
        <v>80.998000000000005</v>
      </c>
      <c r="M69" s="25" t="s">
        <v>64</v>
      </c>
      <c r="N69" s="25"/>
    </row>
    <row r="70" spans="1:16" s="1" customFormat="1" ht="18.75" customHeight="1">
      <c r="A70" s="9">
        <v>9</v>
      </c>
      <c r="B70" s="3" t="s">
        <v>33</v>
      </c>
      <c r="C70" s="10">
        <v>11.5</v>
      </c>
      <c r="D70" s="2">
        <v>61.5</v>
      </c>
      <c r="E70" s="2">
        <f t="shared" si="5"/>
        <v>73</v>
      </c>
      <c r="F70" s="2" t="s">
        <v>6</v>
      </c>
      <c r="G70" s="8"/>
      <c r="H70" s="2">
        <v>73</v>
      </c>
      <c r="I70" s="25" t="s">
        <v>61</v>
      </c>
      <c r="J70" s="2">
        <v>16</v>
      </c>
      <c r="K70" s="2">
        <v>86</v>
      </c>
      <c r="L70" s="20">
        <f t="shared" si="6"/>
        <v>80.800000000000011</v>
      </c>
      <c r="M70" s="29" t="s">
        <v>64</v>
      </c>
      <c r="N70" s="25"/>
    </row>
    <row r="71" spans="1:16" s="1" customFormat="1" ht="18.75" customHeight="1">
      <c r="A71" s="9">
        <v>10</v>
      </c>
      <c r="B71" s="3" t="s">
        <v>31</v>
      </c>
      <c r="C71" s="10">
        <v>11</v>
      </c>
      <c r="D71" s="2">
        <v>65</v>
      </c>
      <c r="E71" s="2">
        <f t="shared" si="5"/>
        <v>76</v>
      </c>
      <c r="F71" s="2" t="s">
        <v>6</v>
      </c>
      <c r="G71" s="8"/>
      <c r="H71" s="2">
        <v>76</v>
      </c>
      <c r="I71" s="25" t="s">
        <v>61</v>
      </c>
      <c r="J71" s="2">
        <v>12</v>
      </c>
      <c r="K71" s="2">
        <v>83.67</v>
      </c>
      <c r="L71" s="20">
        <f t="shared" si="6"/>
        <v>80.602000000000004</v>
      </c>
      <c r="M71" s="29" t="s">
        <v>64</v>
      </c>
      <c r="N71" s="33"/>
      <c r="O71" s="31"/>
      <c r="P71" s="31"/>
    </row>
    <row r="72" spans="1:16" s="1" customFormat="1" ht="27">
      <c r="A72" s="9">
        <v>11</v>
      </c>
      <c r="B72" s="35" t="s">
        <v>96</v>
      </c>
      <c r="C72" s="10">
        <v>12</v>
      </c>
      <c r="D72" s="2">
        <v>64.5</v>
      </c>
      <c r="E72" s="2">
        <f t="shared" si="5"/>
        <v>76.5</v>
      </c>
      <c r="F72" s="2" t="s">
        <v>6</v>
      </c>
      <c r="G72" s="8"/>
      <c r="H72" s="2">
        <v>76.5</v>
      </c>
      <c r="I72" s="25" t="s">
        <v>61</v>
      </c>
      <c r="J72" s="2">
        <v>11</v>
      </c>
      <c r="K72" s="2">
        <v>83.33</v>
      </c>
      <c r="L72" s="20">
        <f t="shared" si="6"/>
        <v>80.597999999999999</v>
      </c>
      <c r="M72" s="25"/>
      <c r="N72" s="32" t="s">
        <v>95</v>
      </c>
    </row>
    <row r="73" spans="1:16" s="1" customFormat="1" ht="27">
      <c r="A73" s="9">
        <v>12</v>
      </c>
      <c r="B73" s="38" t="s">
        <v>101</v>
      </c>
      <c r="C73" s="10">
        <v>6</v>
      </c>
      <c r="D73" s="2">
        <v>69</v>
      </c>
      <c r="E73" s="2">
        <f t="shared" si="5"/>
        <v>75</v>
      </c>
      <c r="F73" s="2" t="s">
        <v>6</v>
      </c>
      <c r="G73" s="8"/>
      <c r="H73" s="2">
        <v>75</v>
      </c>
      <c r="I73" s="25" t="s">
        <v>61</v>
      </c>
      <c r="J73" s="2">
        <v>24</v>
      </c>
      <c r="K73" s="2">
        <v>82.67</v>
      </c>
      <c r="L73" s="20">
        <f t="shared" si="6"/>
        <v>79.602000000000004</v>
      </c>
      <c r="M73" s="25"/>
      <c r="N73" s="34" t="s">
        <v>102</v>
      </c>
    </row>
    <row r="74" spans="1:16" s="1" customFormat="1" ht="27">
      <c r="A74" s="9">
        <v>13</v>
      </c>
      <c r="B74" s="42" t="s">
        <v>109</v>
      </c>
      <c r="C74" s="10">
        <v>12.5</v>
      </c>
      <c r="D74" s="2">
        <v>58.5</v>
      </c>
      <c r="E74" s="2">
        <f t="shared" si="5"/>
        <v>71</v>
      </c>
      <c r="F74" s="2" t="s">
        <v>6</v>
      </c>
      <c r="G74" s="8"/>
      <c r="H74" s="2">
        <v>71</v>
      </c>
      <c r="I74" s="25" t="s">
        <v>61</v>
      </c>
      <c r="J74" s="2">
        <v>22</v>
      </c>
      <c r="K74" s="2">
        <v>85</v>
      </c>
      <c r="L74" s="20">
        <f t="shared" si="6"/>
        <v>79.400000000000006</v>
      </c>
      <c r="M74" s="25"/>
      <c r="N74" s="34" t="s">
        <v>106</v>
      </c>
    </row>
    <row r="75" spans="1:16" s="1" customFormat="1" ht="18.75" customHeight="1">
      <c r="A75" s="9">
        <v>14</v>
      </c>
      <c r="B75" s="3"/>
      <c r="C75" s="10">
        <v>11.5</v>
      </c>
      <c r="D75" s="2">
        <v>60</v>
      </c>
      <c r="E75" s="2">
        <f t="shared" si="5"/>
        <v>71.5</v>
      </c>
      <c r="F75" s="2" t="s">
        <v>6</v>
      </c>
      <c r="G75" s="8"/>
      <c r="H75" s="2">
        <v>71.5</v>
      </c>
      <c r="I75" s="25" t="s">
        <v>61</v>
      </c>
      <c r="J75" s="2">
        <v>25</v>
      </c>
      <c r="K75" s="2">
        <v>84.33</v>
      </c>
      <c r="L75" s="20">
        <f t="shared" si="6"/>
        <v>79.198000000000008</v>
      </c>
      <c r="M75" s="25"/>
      <c r="N75" s="25"/>
    </row>
    <row r="76" spans="1:16" s="1" customFormat="1" ht="18.75" customHeight="1">
      <c r="A76" s="9">
        <v>15</v>
      </c>
      <c r="B76" s="3"/>
      <c r="C76" s="10">
        <v>11.5</v>
      </c>
      <c r="D76" s="2">
        <v>63.5</v>
      </c>
      <c r="E76" s="2">
        <f t="shared" si="5"/>
        <v>75</v>
      </c>
      <c r="F76" s="2" t="s">
        <v>6</v>
      </c>
      <c r="G76" s="8"/>
      <c r="H76" s="2">
        <v>75</v>
      </c>
      <c r="I76" s="25" t="s">
        <v>61</v>
      </c>
      <c r="J76" s="2">
        <v>21</v>
      </c>
      <c r="K76" s="2">
        <v>81.67</v>
      </c>
      <c r="L76" s="20">
        <f t="shared" si="6"/>
        <v>79.00200000000001</v>
      </c>
      <c r="M76" s="25"/>
      <c r="N76" s="25"/>
    </row>
    <row r="77" spans="1:16" s="1" customFormat="1" ht="18.75" customHeight="1">
      <c r="A77" s="9">
        <v>16</v>
      </c>
      <c r="B77" s="3"/>
      <c r="C77" s="10">
        <v>10</v>
      </c>
      <c r="D77" s="2">
        <v>63</v>
      </c>
      <c r="E77" s="2">
        <f t="shared" si="5"/>
        <v>73</v>
      </c>
      <c r="F77" s="2" t="s">
        <v>6</v>
      </c>
      <c r="G77" s="8"/>
      <c r="H77" s="2">
        <v>73</v>
      </c>
      <c r="I77" s="25" t="s">
        <v>61</v>
      </c>
      <c r="J77" s="2">
        <v>17</v>
      </c>
      <c r="K77" s="2">
        <v>82.33</v>
      </c>
      <c r="L77" s="20">
        <f t="shared" si="6"/>
        <v>78.597999999999999</v>
      </c>
      <c r="M77" s="25"/>
      <c r="N77" s="25"/>
    </row>
    <row r="78" spans="1:16" s="1" customFormat="1" ht="18.75" customHeight="1">
      <c r="A78" s="9">
        <v>17</v>
      </c>
      <c r="B78" s="3"/>
      <c r="C78" s="10">
        <v>10</v>
      </c>
      <c r="D78" s="2">
        <v>66</v>
      </c>
      <c r="E78" s="2">
        <f t="shared" si="5"/>
        <v>76</v>
      </c>
      <c r="F78" s="2" t="s">
        <v>6</v>
      </c>
      <c r="G78" s="8"/>
      <c r="H78" s="2">
        <v>76</v>
      </c>
      <c r="I78" s="25" t="s">
        <v>61</v>
      </c>
      <c r="J78" s="2">
        <v>20</v>
      </c>
      <c r="K78" s="2">
        <v>79.67</v>
      </c>
      <c r="L78" s="20">
        <f t="shared" si="6"/>
        <v>78.201999999999998</v>
      </c>
      <c r="M78" s="25"/>
      <c r="N78" s="25"/>
    </row>
    <row r="79" spans="1:16" s="1" customFormat="1" ht="18.75" customHeight="1">
      <c r="A79" s="9">
        <v>18</v>
      </c>
      <c r="B79" s="3"/>
      <c r="C79" s="10">
        <v>13</v>
      </c>
      <c r="D79" s="2">
        <v>61</v>
      </c>
      <c r="E79" s="2">
        <f t="shared" si="5"/>
        <v>74</v>
      </c>
      <c r="F79" s="2" t="s">
        <v>6</v>
      </c>
      <c r="G79" s="8"/>
      <c r="H79" s="2">
        <v>74</v>
      </c>
      <c r="I79" s="25" t="s">
        <v>61</v>
      </c>
      <c r="J79" s="2">
        <v>19</v>
      </c>
      <c r="K79" s="2">
        <v>78.33</v>
      </c>
      <c r="L79" s="20">
        <f t="shared" si="6"/>
        <v>76.597999999999999</v>
      </c>
      <c r="M79" s="25"/>
      <c r="N79" s="25"/>
    </row>
    <row r="80" spans="1:16" s="1" customFormat="1" ht="18.75" customHeight="1">
      <c r="A80" s="9">
        <v>19</v>
      </c>
      <c r="B80" s="3"/>
      <c r="C80" s="10">
        <v>7.5</v>
      </c>
      <c r="D80" s="2">
        <v>65</v>
      </c>
      <c r="E80" s="2">
        <f t="shared" si="5"/>
        <v>72.5</v>
      </c>
      <c r="F80" s="2" t="s">
        <v>6</v>
      </c>
      <c r="G80" s="8"/>
      <c r="H80" s="2">
        <v>72.5</v>
      </c>
      <c r="I80" s="25" t="s">
        <v>61</v>
      </c>
      <c r="J80" s="2">
        <v>9</v>
      </c>
      <c r="K80" s="2">
        <v>76.33</v>
      </c>
      <c r="L80" s="20">
        <f t="shared" si="6"/>
        <v>74.798000000000002</v>
      </c>
      <c r="M80" s="25"/>
      <c r="N80" s="25"/>
    </row>
    <row r="81" spans="1:14" s="1" customFormat="1" ht="18.75" customHeight="1">
      <c r="A81" s="9">
        <v>20</v>
      </c>
      <c r="B81" s="3"/>
      <c r="C81" s="10">
        <v>11.5</v>
      </c>
      <c r="D81" s="2">
        <v>58.5</v>
      </c>
      <c r="E81" s="2">
        <f t="shared" si="5"/>
        <v>70</v>
      </c>
      <c r="F81" s="2" t="s">
        <v>6</v>
      </c>
      <c r="G81" s="8"/>
      <c r="H81" s="2">
        <v>70</v>
      </c>
      <c r="I81" s="25" t="s">
        <v>61</v>
      </c>
      <c r="J81" s="2">
        <v>8</v>
      </c>
      <c r="K81" s="2">
        <v>75</v>
      </c>
      <c r="L81" s="20">
        <f t="shared" si="6"/>
        <v>73</v>
      </c>
      <c r="M81" s="25"/>
      <c r="N81" s="25"/>
    </row>
    <row r="82" spans="1:14" ht="30.75" customHeight="1">
      <c r="A82" s="43" t="s">
        <v>79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5"/>
    </row>
    <row r="83" spans="1:14" s="1" customFormat="1" ht="67.5">
      <c r="A83" s="5" t="s">
        <v>0</v>
      </c>
      <c r="B83" s="6" t="s">
        <v>1</v>
      </c>
      <c r="C83" s="7" t="s">
        <v>2</v>
      </c>
      <c r="D83" s="7" t="s">
        <v>3</v>
      </c>
      <c r="E83" s="7" t="s">
        <v>4</v>
      </c>
      <c r="F83" s="7" t="s">
        <v>5</v>
      </c>
      <c r="G83" s="7" t="s">
        <v>45</v>
      </c>
      <c r="H83" s="7" t="s">
        <v>55</v>
      </c>
      <c r="I83" s="21" t="s">
        <v>56</v>
      </c>
      <c r="J83" s="22" t="s">
        <v>57</v>
      </c>
      <c r="K83" s="22" t="s">
        <v>58</v>
      </c>
      <c r="L83" s="22" t="s">
        <v>59</v>
      </c>
      <c r="M83" s="22" t="s">
        <v>74</v>
      </c>
      <c r="N83" s="23" t="s">
        <v>75</v>
      </c>
    </row>
    <row r="84" spans="1:14" s="1" customFormat="1" ht="18.75" customHeight="1">
      <c r="A84" s="25">
        <v>1</v>
      </c>
      <c r="B84" s="42" t="s">
        <v>119</v>
      </c>
      <c r="C84" s="10">
        <v>12.5</v>
      </c>
      <c r="D84" s="25">
        <v>61.5</v>
      </c>
      <c r="E84" s="25">
        <f>SUM(C84:D84)</f>
        <v>74</v>
      </c>
      <c r="F84" s="25" t="s">
        <v>6</v>
      </c>
      <c r="G84" s="18"/>
      <c r="H84" s="25">
        <v>74</v>
      </c>
      <c r="I84" s="25" t="s">
        <v>61</v>
      </c>
      <c r="J84" s="25">
        <v>1</v>
      </c>
      <c r="K84" s="25">
        <v>85.67</v>
      </c>
      <c r="L84" s="20">
        <f t="shared" ref="L84:L85" si="7">H84*0.4+K84*0.6</f>
        <v>81.00200000000001</v>
      </c>
      <c r="M84" s="29" t="s">
        <v>64</v>
      </c>
      <c r="N84" s="25"/>
    </row>
    <row r="85" spans="1:14" s="1" customFormat="1" ht="18.75" customHeight="1">
      <c r="A85" s="25">
        <v>2</v>
      </c>
      <c r="B85" s="3"/>
      <c r="C85" s="10">
        <v>8</v>
      </c>
      <c r="D85" s="25">
        <v>64</v>
      </c>
      <c r="E85" s="25">
        <f>SUM(C85:D85)</f>
        <v>72</v>
      </c>
      <c r="F85" s="25" t="s">
        <v>6</v>
      </c>
      <c r="G85" s="18"/>
      <c r="H85" s="25">
        <v>72</v>
      </c>
      <c r="I85" s="25" t="s">
        <v>61</v>
      </c>
      <c r="J85" s="25">
        <v>2</v>
      </c>
      <c r="K85" s="25">
        <v>80.33</v>
      </c>
      <c r="L85" s="20">
        <f t="shared" si="7"/>
        <v>76.998000000000005</v>
      </c>
      <c r="M85" s="29"/>
      <c r="N85" s="25"/>
    </row>
    <row r="86" spans="1:14" ht="30" customHeight="1">
      <c r="A86" s="46" t="s">
        <v>80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</row>
    <row r="87" spans="1:14" s="1" customFormat="1" ht="67.5">
      <c r="A87" s="5" t="s">
        <v>0</v>
      </c>
      <c r="B87" s="6" t="s">
        <v>1</v>
      </c>
      <c r="C87" s="7" t="s">
        <v>2</v>
      </c>
      <c r="D87" s="7" t="s">
        <v>3</v>
      </c>
      <c r="E87" s="7" t="s">
        <v>4</v>
      </c>
      <c r="F87" s="7" t="s">
        <v>5</v>
      </c>
      <c r="G87" s="7" t="s">
        <v>45</v>
      </c>
      <c r="H87" s="7" t="s">
        <v>55</v>
      </c>
      <c r="I87" s="21" t="s">
        <v>56</v>
      </c>
      <c r="J87" s="22" t="s">
        <v>57</v>
      </c>
      <c r="K87" s="22" t="s">
        <v>58</v>
      </c>
      <c r="L87" s="22" t="s">
        <v>59</v>
      </c>
      <c r="M87" s="22" t="s">
        <v>74</v>
      </c>
      <c r="N87" s="23" t="s">
        <v>75</v>
      </c>
    </row>
    <row r="88" spans="1:14" s="1" customFormat="1" ht="18.75" customHeight="1">
      <c r="A88" s="2">
        <v>1</v>
      </c>
      <c r="B88" s="3" t="s">
        <v>36</v>
      </c>
      <c r="C88" s="10">
        <v>12.5</v>
      </c>
      <c r="D88" s="2">
        <v>77</v>
      </c>
      <c r="E88" s="2">
        <f>SUM(C88:D88)</f>
        <v>89.5</v>
      </c>
      <c r="F88" s="16" t="s">
        <v>6</v>
      </c>
      <c r="G88" s="8"/>
      <c r="H88" s="2">
        <v>89.5</v>
      </c>
      <c r="I88" s="25" t="s">
        <v>62</v>
      </c>
      <c r="J88" s="2">
        <v>5</v>
      </c>
      <c r="K88" s="2">
        <v>87.75</v>
      </c>
      <c r="L88" s="20">
        <f>H88*0.4+K88*0.6</f>
        <v>88.45</v>
      </c>
      <c r="M88" s="29" t="s">
        <v>64</v>
      </c>
      <c r="N88" s="25"/>
    </row>
    <row r="89" spans="1:14" s="1" customFormat="1" ht="18.75" customHeight="1">
      <c r="A89" s="2">
        <v>2</v>
      </c>
      <c r="B89" s="3" t="s">
        <v>35</v>
      </c>
      <c r="C89" s="10">
        <v>13.5</v>
      </c>
      <c r="D89" s="2">
        <v>76</v>
      </c>
      <c r="E89" s="2">
        <f>SUM(C89:D89)</f>
        <v>89.5</v>
      </c>
      <c r="F89" s="16" t="s">
        <v>6</v>
      </c>
      <c r="G89" s="8"/>
      <c r="H89" s="2">
        <v>89.5</v>
      </c>
      <c r="I89" s="25" t="s">
        <v>62</v>
      </c>
      <c r="J89" s="2">
        <v>6</v>
      </c>
      <c r="K89" s="2">
        <v>84</v>
      </c>
      <c r="L89" s="20">
        <f>H89*0.4+K89*0.6</f>
        <v>86.2</v>
      </c>
      <c r="M89" s="29" t="s">
        <v>64</v>
      </c>
      <c r="N89" s="25"/>
    </row>
    <row r="90" spans="1:14" s="1" customFormat="1" ht="18.75" customHeight="1">
      <c r="A90" s="2">
        <v>3</v>
      </c>
      <c r="B90" s="3"/>
      <c r="C90" s="10">
        <v>11.5</v>
      </c>
      <c r="D90" s="2">
        <v>77</v>
      </c>
      <c r="E90" s="2">
        <f>SUM(C90:D90)</f>
        <v>88.5</v>
      </c>
      <c r="F90" s="16" t="s">
        <v>6</v>
      </c>
      <c r="G90" s="8"/>
      <c r="H90" s="2">
        <v>88.5</v>
      </c>
      <c r="I90" s="25" t="s">
        <v>62</v>
      </c>
      <c r="J90" s="2">
        <v>4</v>
      </c>
      <c r="K90" s="2">
        <v>82.5</v>
      </c>
      <c r="L90" s="20">
        <f>H90*0.4+K90*0.6</f>
        <v>84.9</v>
      </c>
      <c r="M90" s="29"/>
      <c r="N90" s="25"/>
    </row>
    <row r="91" spans="1:14" s="1" customFormat="1" ht="18.75" customHeight="1">
      <c r="A91" s="2">
        <v>4</v>
      </c>
      <c r="B91" s="3"/>
      <c r="C91" s="10">
        <v>15</v>
      </c>
      <c r="D91" s="2">
        <v>76</v>
      </c>
      <c r="E91" s="2">
        <f>SUM(C91:D91)</f>
        <v>91</v>
      </c>
      <c r="F91" s="16" t="s">
        <v>6</v>
      </c>
      <c r="G91" s="8"/>
      <c r="H91" s="2">
        <v>91</v>
      </c>
      <c r="I91" s="25" t="s">
        <v>62</v>
      </c>
      <c r="J91" s="2">
        <v>3</v>
      </c>
      <c r="K91" s="2">
        <v>80.5</v>
      </c>
      <c r="L91" s="20">
        <f>H91*0.4+K91*0.6</f>
        <v>84.699999999999989</v>
      </c>
      <c r="M91" s="29"/>
      <c r="N91" s="25"/>
    </row>
    <row r="92" spans="1:14" ht="32.25" customHeight="1">
      <c r="A92" s="43" t="s">
        <v>81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5"/>
    </row>
    <row r="93" spans="1:14" s="1" customFormat="1" ht="67.5">
      <c r="A93" s="5" t="s">
        <v>0</v>
      </c>
      <c r="B93" s="6" t="s">
        <v>1</v>
      </c>
      <c r="C93" s="7" t="s">
        <v>2</v>
      </c>
      <c r="D93" s="7" t="s">
        <v>3</v>
      </c>
      <c r="E93" s="7" t="s">
        <v>4</v>
      </c>
      <c r="F93" s="7" t="s">
        <v>5</v>
      </c>
      <c r="G93" s="7" t="s">
        <v>45</v>
      </c>
      <c r="H93" s="7" t="s">
        <v>55</v>
      </c>
      <c r="I93" s="21" t="s">
        <v>56</v>
      </c>
      <c r="J93" s="22" t="s">
        <v>57</v>
      </c>
      <c r="K93" s="22" t="s">
        <v>58</v>
      </c>
      <c r="L93" s="22" t="s">
        <v>59</v>
      </c>
      <c r="M93" s="22" t="s">
        <v>74</v>
      </c>
      <c r="N93" s="23" t="s">
        <v>75</v>
      </c>
    </row>
    <row r="94" spans="1:14" s="1" customFormat="1" ht="18.75" customHeight="1">
      <c r="A94" s="2">
        <v>1</v>
      </c>
      <c r="B94" s="42" t="s">
        <v>120</v>
      </c>
      <c r="C94" s="10">
        <v>12</v>
      </c>
      <c r="D94" s="2">
        <v>77</v>
      </c>
      <c r="E94" s="2">
        <f>SUM(C94:D94)</f>
        <v>89</v>
      </c>
      <c r="F94" s="2" t="s">
        <v>6</v>
      </c>
      <c r="G94" s="8"/>
      <c r="H94" s="2">
        <v>89</v>
      </c>
      <c r="I94" s="25" t="s">
        <v>62</v>
      </c>
      <c r="J94" s="2">
        <v>1</v>
      </c>
      <c r="K94" s="2">
        <v>88</v>
      </c>
      <c r="L94" s="20">
        <f>H94*0.4+K94*0.6</f>
        <v>88.4</v>
      </c>
      <c r="M94" s="25" t="s">
        <v>64</v>
      </c>
      <c r="N94" s="25"/>
    </row>
    <row r="95" spans="1:14" s="1" customFormat="1" ht="18.75" customHeight="1">
      <c r="A95" s="2">
        <v>2</v>
      </c>
      <c r="B95" s="3"/>
      <c r="C95" s="10">
        <v>14</v>
      </c>
      <c r="D95" s="2">
        <v>73</v>
      </c>
      <c r="E95" s="2">
        <f>SUM(C95:D95)</f>
        <v>87</v>
      </c>
      <c r="F95" s="2" t="s">
        <v>6</v>
      </c>
      <c r="G95" s="8"/>
      <c r="H95" s="2">
        <v>87</v>
      </c>
      <c r="I95" s="25" t="s">
        <v>62</v>
      </c>
      <c r="J95" s="2">
        <v>2</v>
      </c>
      <c r="K95" s="2">
        <v>81.5</v>
      </c>
      <c r="L95" s="20">
        <f>H95*0.4+K95*0.6</f>
        <v>83.7</v>
      </c>
      <c r="M95" s="25"/>
      <c r="N95" s="25"/>
    </row>
    <row r="96" spans="1:14" ht="30" customHeight="1">
      <c r="A96" s="43" t="s">
        <v>82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5"/>
    </row>
    <row r="97" spans="1:14" s="1" customFormat="1" ht="67.5">
      <c r="A97" s="5" t="s">
        <v>0</v>
      </c>
      <c r="B97" s="6" t="s">
        <v>1</v>
      </c>
      <c r="C97" s="7" t="s">
        <v>2</v>
      </c>
      <c r="D97" s="7" t="s">
        <v>3</v>
      </c>
      <c r="E97" s="7" t="s">
        <v>4</v>
      </c>
      <c r="F97" s="7" t="s">
        <v>5</v>
      </c>
      <c r="G97" s="7" t="s">
        <v>45</v>
      </c>
      <c r="H97" s="7" t="s">
        <v>55</v>
      </c>
      <c r="I97" s="21" t="s">
        <v>56</v>
      </c>
      <c r="J97" s="22" t="s">
        <v>57</v>
      </c>
      <c r="K97" s="22" t="s">
        <v>58</v>
      </c>
      <c r="L97" s="22" t="s">
        <v>59</v>
      </c>
      <c r="M97" s="22" t="s">
        <v>74</v>
      </c>
      <c r="N97" s="23" t="s">
        <v>75</v>
      </c>
    </row>
    <row r="98" spans="1:14" s="1" customFormat="1" ht="18.75" customHeight="1">
      <c r="A98" s="2">
        <v>1</v>
      </c>
      <c r="B98" s="42" t="s">
        <v>130</v>
      </c>
      <c r="C98" s="10">
        <v>10</v>
      </c>
      <c r="D98" s="2">
        <v>77</v>
      </c>
      <c r="E98" s="2">
        <f t="shared" ref="E98:E103" si="8">SUM(C98:D98)</f>
        <v>87</v>
      </c>
      <c r="F98" s="2" t="s">
        <v>6</v>
      </c>
      <c r="G98" s="8"/>
      <c r="H98" s="2">
        <v>87</v>
      </c>
      <c r="I98" s="25" t="s">
        <v>62</v>
      </c>
      <c r="J98" s="2">
        <v>15</v>
      </c>
      <c r="K98" s="2">
        <v>85.5</v>
      </c>
      <c r="L98" s="20">
        <f t="shared" ref="L98:L103" si="9">H98*0.4+K98*0.6</f>
        <v>86.1</v>
      </c>
      <c r="M98" s="25" t="s">
        <v>64</v>
      </c>
      <c r="N98" s="25"/>
    </row>
    <row r="99" spans="1:14" s="1" customFormat="1" ht="18.75" customHeight="1">
      <c r="A99" s="2">
        <v>2</v>
      </c>
      <c r="B99" s="3" t="s">
        <v>37</v>
      </c>
      <c r="C99" s="10">
        <v>10</v>
      </c>
      <c r="D99" s="2">
        <v>77</v>
      </c>
      <c r="E99" s="2">
        <f t="shared" si="8"/>
        <v>87</v>
      </c>
      <c r="F99" s="2" t="s">
        <v>6</v>
      </c>
      <c r="G99" s="8"/>
      <c r="H99" s="2">
        <v>87</v>
      </c>
      <c r="I99" s="25" t="s">
        <v>62</v>
      </c>
      <c r="J99" s="2">
        <v>16</v>
      </c>
      <c r="K99" s="2">
        <v>84.5</v>
      </c>
      <c r="L99" s="20">
        <f t="shared" si="9"/>
        <v>85.5</v>
      </c>
      <c r="M99" s="25" t="s">
        <v>64</v>
      </c>
      <c r="N99" s="25"/>
    </row>
    <row r="100" spans="1:14" s="1" customFormat="1" ht="18.75" customHeight="1">
      <c r="A100" s="2">
        <v>3</v>
      </c>
      <c r="B100" s="3"/>
      <c r="C100" s="10">
        <v>15</v>
      </c>
      <c r="D100" s="2">
        <v>75</v>
      </c>
      <c r="E100" s="2">
        <f t="shared" si="8"/>
        <v>90</v>
      </c>
      <c r="F100" s="2" t="s">
        <v>6</v>
      </c>
      <c r="G100" s="8"/>
      <c r="H100" s="2">
        <v>90</v>
      </c>
      <c r="I100" s="25" t="s">
        <v>62</v>
      </c>
      <c r="J100" s="2">
        <v>14</v>
      </c>
      <c r="K100" s="2">
        <v>81</v>
      </c>
      <c r="L100" s="20">
        <f t="shared" si="9"/>
        <v>84.6</v>
      </c>
      <c r="M100" s="25"/>
      <c r="N100" s="25"/>
    </row>
    <row r="101" spans="1:14" s="1" customFormat="1" ht="18.75" customHeight="1">
      <c r="A101" s="25">
        <v>4</v>
      </c>
      <c r="B101" s="3"/>
      <c r="C101" s="10">
        <v>12</v>
      </c>
      <c r="D101" s="2">
        <v>77</v>
      </c>
      <c r="E101" s="2">
        <f t="shared" si="8"/>
        <v>89</v>
      </c>
      <c r="F101" s="2" t="s">
        <v>6</v>
      </c>
      <c r="G101" s="8"/>
      <c r="H101" s="2">
        <v>89</v>
      </c>
      <c r="I101" s="25" t="s">
        <v>62</v>
      </c>
      <c r="J101" s="2">
        <v>11</v>
      </c>
      <c r="K101" s="2">
        <v>81</v>
      </c>
      <c r="L101" s="20">
        <f t="shared" si="9"/>
        <v>84.2</v>
      </c>
      <c r="M101" s="25"/>
      <c r="N101" s="25"/>
    </row>
    <row r="102" spans="1:14" s="1" customFormat="1" ht="18.75" customHeight="1">
      <c r="A102" s="25">
        <v>5</v>
      </c>
      <c r="B102" s="3"/>
      <c r="C102" s="10">
        <v>13.5</v>
      </c>
      <c r="D102" s="2">
        <v>74</v>
      </c>
      <c r="E102" s="2">
        <f t="shared" si="8"/>
        <v>87.5</v>
      </c>
      <c r="F102" s="2" t="s">
        <v>6</v>
      </c>
      <c r="G102" s="8"/>
      <c r="H102" s="2">
        <v>87.5</v>
      </c>
      <c r="I102" s="25" t="s">
        <v>62</v>
      </c>
      <c r="J102" s="2">
        <v>13</v>
      </c>
      <c r="K102" s="2">
        <v>81</v>
      </c>
      <c r="L102" s="20">
        <f t="shared" si="9"/>
        <v>83.6</v>
      </c>
      <c r="M102" s="25"/>
      <c r="N102" s="25"/>
    </row>
    <row r="103" spans="1:14" s="1" customFormat="1" ht="18.75" customHeight="1">
      <c r="A103" s="25">
        <v>6</v>
      </c>
      <c r="B103" s="3"/>
      <c r="C103" s="10">
        <v>13</v>
      </c>
      <c r="D103" s="2">
        <v>74</v>
      </c>
      <c r="E103" s="2">
        <f t="shared" si="8"/>
        <v>87</v>
      </c>
      <c r="F103" s="2" t="s">
        <v>6</v>
      </c>
      <c r="G103" s="8"/>
      <c r="H103" s="2">
        <v>87</v>
      </c>
      <c r="I103" s="25" t="s">
        <v>62</v>
      </c>
      <c r="J103" s="2">
        <v>12</v>
      </c>
      <c r="K103" s="2">
        <v>80.5</v>
      </c>
      <c r="L103" s="20">
        <f t="shared" si="9"/>
        <v>83.1</v>
      </c>
      <c r="M103" s="25"/>
      <c r="N103" s="25"/>
    </row>
    <row r="104" spans="1:14" ht="31.5" customHeight="1">
      <c r="A104" s="43" t="s">
        <v>83</v>
      </c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5"/>
    </row>
    <row r="105" spans="1:14" s="1" customFormat="1" ht="67.5">
      <c r="A105" s="5" t="s">
        <v>0</v>
      </c>
      <c r="B105" s="6" t="s">
        <v>1</v>
      </c>
      <c r="C105" s="7" t="s">
        <v>2</v>
      </c>
      <c r="D105" s="7" t="s">
        <v>3</v>
      </c>
      <c r="E105" s="7" t="s">
        <v>4</v>
      </c>
      <c r="F105" s="7" t="s">
        <v>5</v>
      </c>
      <c r="G105" s="7" t="s">
        <v>45</v>
      </c>
      <c r="H105" s="7" t="s">
        <v>55</v>
      </c>
      <c r="I105" s="21" t="s">
        <v>56</v>
      </c>
      <c r="J105" s="22" t="s">
        <v>57</v>
      </c>
      <c r="K105" s="22" t="s">
        <v>58</v>
      </c>
      <c r="L105" s="22" t="s">
        <v>59</v>
      </c>
      <c r="M105" s="22" t="s">
        <v>74</v>
      </c>
      <c r="N105" s="23" t="s">
        <v>75</v>
      </c>
    </row>
    <row r="106" spans="1:14" s="1" customFormat="1" ht="18.75" customHeight="1">
      <c r="A106" s="2">
        <v>1</v>
      </c>
      <c r="B106" s="3" t="s">
        <v>38</v>
      </c>
      <c r="C106" s="10">
        <v>15.5</v>
      </c>
      <c r="D106" s="2">
        <v>77</v>
      </c>
      <c r="E106" s="2">
        <f>SUM(C106:D106)</f>
        <v>92.5</v>
      </c>
      <c r="F106" s="2" t="s">
        <v>6</v>
      </c>
      <c r="G106" s="8"/>
      <c r="H106" s="2">
        <v>92.5</v>
      </c>
      <c r="I106" s="25" t="s">
        <v>62</v>
      </c>
      <c r="J106" s="2">
        <v>10</v>
      </c>
      <c r="K106" s="2">
        <v>86.5</v>
      </c>
      <c r="L106" s="20">
        <f>H106*0.4+K106*0.6</f>
        <v>88.9</v>
      </c>
      <c r="M106" s="25" t="s">
        <v>64</v>
      </c>
      <c r="N106" s="25"/>
    </row>
    <row r="107" spans="1:14" s="1" customFormat="1" ht="18.75" customHeight="1">
      <c r="A107" s="2">
        <v>2</v>
      </c>
      <c r="B107" s="3" t="s">
        <v>39</v>
      </c>
      <c r="C107" s="10">
        <v>12</v>
      </c>
      <c r="D107" s="2">
        <v>72</v>
      </c>
      <c r="E107" s="2">
        <f>SUM(C107:D107)</f>
        <v>84</v>
      </c>
      <c r="F107" s="2" t="s">
        <v>6</v>
      </c>
      <c r="G107" s="8"/>
      <c r="H107" s="2">
        <v>84</v>
      </c>
      <c r="I107" s="25" t="s">
        <v>62</v>
      </c>
      <c r="J107" s="2">
        <v>8</v>
      </c>
      <c r="K107" s="2">
        <v>87.25</v>
      </c>
      <c r="L107" s="20">
        <f>H107*0.4+K107*0.6</f>
        <v>85.95</v>
      </c>
      <c r="M107" s="25" t="s">
        <v>64</v>
      </c>
      <c r="N107" s="25"/>
    </row>
    <row r="108" spans="1:14" s="1" customFormat="1" ht="18.75" customHeight="1">
      <c r="A108" s="2">
        <v>3</v>
      </c>
      <c r="B108" s="3"/>
      <c r="C108" s="10">
        <v>11</v>
      </c>
      <c r="D108" s="2">
        <v>76</v>
      </c>
      <c r="E108" s="2">
        <f>SUM(C108:D108)</f>
        <v>87</v>
      </c>
      <c r="F108" s="2" t="s">
        <v>6</v>
      </c>
      <c r="G108" s="8"/>
      <c r="H108" s="2">
        <v>87</v>
      </c>
      <c r="I108" s="25" t="s">
        <v>62</v>
      </c>
      <c r="J108" s="2">
        <v>7</v>
      </c>
      <c r="K108" s="2">
        <v>84.25</v>
      </c>
      <c r="L108" s="20">
        <f>H108*0.4+K108*0.6</f>
        <v>85.35</v>
      </c>
      <c r="M108" s="25"/>
      <c r="N108" s="25"/>
    </row>
    <row r="109" spans="1:14" s="1" customFormat="1" ht="18.75" customHeight="1">
      <c r="A109" s="2">
        <v>4</v>
      </c>
      <c r="B109" s="3"/>
      <c r="C109" s="10">
        <v>10</v>
      </c>
      <c r="D109" s="2">
        <v>79</v>
      </c>
      <c r="E109" s="2">
        <f>SUM(C109:D109)</f>
        <v>89</v>
      </c>
      <c r="F109" s="2" t="s">
        <v>6</v>
      </c>
      <c r="G109" s="8"/>
      <c r="H109" s="2">
        <v>89</v>
      </c>
      <c r="I109" s="25" t="s">
        <v>62</v>
      </c>
      <c r="J109" s="2">
        <v>9</v>
      </c>
      <c r="K109" s="2">
        <v>80.5</v>
      </c>
      <c r="L109" s="20">
        <f>H109*0.4+K109*0.6</f>
        <v>83.9</v>
      </c>
      <c r="M109" s="25"/>
      <c r="N109" s="25"/>
    </row>
    <row r="110" spans="1:14" ht="31.5" customHeight="1">
      <c r="A110" s="43" t="s">
        <v>84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5"/>
    </row>
    <row r="111" spans="1:14" s="1" customFormat="1" ht="67.5">
      <c r="A111" s="5" t="s">
        <v>0</v>
      </c>
      <c r="B111" s="6" t="s">
        <v>1</v>
      </c>
      <c r="C111" s="7" t="s">
        <v>2</v>
      </c>
      <c r="D111" s="7" t="s">
        <v>3</v>
      </c>
      <c r="E111" s="7" t="s">
        <v>4</v>
      </c>
      <c r="F111" s="7" t="s">
        <v>5</v>
      </c>
      <c r="G111" s="7" t="s">
        <v>45</v>
      </c>
      <c r="H111" s="7" t="s">
        <v>55</v>
      </c>
      <c r="I111" s="21" t="s">
        <v>56</v>
      </c>
      <c r="J111" s="22" t="s">
        <v>57</v>
      </c>
      <c r="K111" s="22" t="s">
        <v>58</v>
      </c>
      <c r="L111" s="22" t="s">
        <v>59</v>
      </c>
      <c r="M111" s="22" t="s">
        <v>74</v>
      </c>
      <c r="N111" s="23" t="s">
        <v>75</v>
      </c>
    </row>
    <row r="112" spans="1:14" s="1" customFormat="1" ht="18.75" customHeight="1">
      <c r="A112" s="2">
        <v>1</v>
      </c>
      <c r="B112" s="42" t="s">
        <v>129</v>
      </c>
      <c r="C112" s="10">
        <v>7.5</v>
      </c>
      <c r="D112" s="2">
        <v>68</v>
      </c>
      <c r="E112" s="17">
        <f t="shared" ref="E112:E119" si="10">SUM(C112:D112)</f>
        <v>75.5</v>
      </c>
      <c r="F112" s="2" t="s">
        <v>6</v>
      </c>
      <c r="G112" s="18"/>
      <c r="H112" s="2">
        <v>75.5</v>
      </c>
      <c r="I112" s="25" t="s">
        <v>62</v>
      </c>
      <c r="J112" s="2">
        <v>23</v>
      </c>
      <c r="K112" s="2">
        <v>89</v>
      </c>
      <c r="L112" s="20">
        <f t="shared" ref="L112:L119" si="11">H112*0.4+K112*0.6</f>
        <v>83.6</v>
      </c>
      <c r="M112" s="25" t="s">
        <v>64</v>
      </c>
      <c r="N112" s="25"/>
    </row>
    <row r="113" spans="1:14" s="1" customFormat="1" ht="18.75" customHeight="1">
      <c r="A113" s="2">
        <v>2</v>
      </c>
      <c r="B113" s="3" t="s">
        <v>40</v>
      </c>
      <c r="C113" s="10">
        <v>11</v>
      </c>
      <c r="D113" s="2">
        <v>67.5</v>
      </c>
      <c r="E113" s="17">
        <f t="shared" si="10"/>
        <v>78.5</v>
      </c>
      <c r="F113" s="2" t="s">
        <v>6</v>
      </c>
      <c r="G113" s="18"/>
      <c r="H113" s="2">
        <v>78.5</v>
      </c>
      <c r="I113" s="25" t="s">
        <v>62</v>
      </c>
      <c r="J113" s="2">
        <v>22</v>
      </c>
      <c r="K113" s="2">
        <v>85</v>
      </c>
      <c r="L113" s="20">
        <f t="shared" si="11"/>
        <v>82.4</v>
      </c>
      <c r="M113" s="25" t="s">
        <v>64</v>
      </c>
      <c r="N113" s="25"/>
    </row>
    <row r="114" spans="1:14" s="1" customFormat="1" ht="18.75" customHeight="1">
      <c r="A114" s="2">
        <v>3</v>
      </c>
      <c r="B114" s="42" t="s">
        <v>128</v>
      </c>
      <c r="C114" s="10">
        <v>10</v>
      </c>
      <c r="D114" s="2">
        <v>60.5</v>
      </c>
      <c r="E114" s="17">
        <f t="shared" si="10"/>
        <v>70.5</v>
      </c>
      <c r="F114" s="2" t="s">
        <v>6</v>
      </c>
      <c r="G114" s="8"/>
      <c r="H114" s="2">
        <v>70.5</v>
      </c>
      <c r="I114" s="25" t="s">
        <v>62</v>
      </c>
      <c r="J114" s="2">
        <v>27</v>
      </c>
      <c r="K114" s="2">
        <v>87.75</v>
      </c>
      <c r="L114" s="20">
        <f t="shared" si="11"/>
        <v>80.849999999999994</v>
      </c>
      <c r="M114" s="25" t="s">
        <v>64</v>
      </c>
      <c r="N114" s="25"/>
    </row>
    <row r="115" spans="1:14" s="1" customFormat="1" ht="18.75" customHeight="1">
      <c r="A115" s="2">
        <v>4</v>
      </c>
      <c r="B115" s="3" t="s">
        <v>41</v>
      </c>
      <c r="C115" s="10">
        <v>10.5</v>
      </c>
      <c r="D115" s="2">
        <v>61.5</v>
      </c>
      <c r="E115" s="17">
        <f t="shared" si="10"/>
        <v>72</v>
      </c>
      <c r="F115" s="2" t="s">
        <v>6</v>
      </c>
      <c r="G115" s="8"/>
      <c r="H115" s="2">
        <v>72</v>
      </c>
      <c r="I115" s="25" t="s">
        <v>62</v>
      </c>
      <c r="J115" s="2">
        <v>21</v>
      </c>
      <c r="K115" s="2">
        <v>74.5</v>
      </c>
      <c r="L115" s="20">
        <f t="shared" si="11"/>
        <v>73.5</v>
      </c>
      <c r="M115" s="25" t="s">
        <v>64</v>
      </c>
      <c r="N115" s="25"/>
    </row>
    <row r="116" spans="1:14" s="1" customFormat="1" ht="18.75" customHeight="1">
      <c r="A116" s="25">
        <v>5</v>
      </c>
      <c r="B116" s="3"/>
      <c r="C116" s="10">
        <v>8.5</v>
      </c>
      <c r="D116" s="2">
        <v>52</v>
      </c>
      <c r="E116" s="17">
        <f t="shared" si="10"/>
        <v>60.5</v>
      </c>
      <c r="F116" s="2" t="s">
        <v>6</v>
      </c>
      <c r="G116" s="8"/>
      <c r="H116" s="2">
        <v>60.5</v>
      </c>
      <c r="I116" s="25" t="s">
        <v>62</v>
      </c>
      <c r="J116" s="25">
        <v>25</v>
      </c>
      <c r="K116" s="2">
        <v>80.75</v>
      </c>
      <c r="L116" s="20">
        <f t="shared" si="11"/>
        <v>72.650000000000006</v>
      </c>
      <c r="M116" s="25"/>
      <c r="N116" s="25"/>
    </row>
    <row r="117" spans="1:14" s="1" customFormat="1" ht="18.75" customHeight="1">
      <c r="A117" s="25">
        <v>6</v>
      </c>
      <c r="B117" s="3"/>
      <c r="C117" s="10">
        <v>9</v>
      </c>
      <c r="D117" s="2">
        <v>50.5</v>
      </c>
      <c r="E117" s="17">
        <f t="shared" si="10"/>
        <v>59.5</v>
      </c>
      <c r="F117" s="2" t="s">
        <v>6</v>
      </c>
      <c r="G117" s="8"/>
      <c r="H117" s="2">
        <v>59.5</v>
      </c>
      <c r="I117" s="25" t="s">
        <v>62</v>
      </c>
      <c r="J117" s="2">
        <v>24</v>
      </c>
      <c r="K117" s="2">
        <v>77</v>
      </c>
      <c r="L117" s="20">
        <f t="shared" si="11"/>
        <v>70</v>
      </c>
      <c r="M117" s="25"/>
      <c r="N117" s="25"/>
    </row>
    <row r="118" spans="1:14" s="1" customFormat="1" ht="18.75" customHeight="1">
      <c r="A118" s="25">
        <v>7</v>
      </c>
      <c r="B118" s="3"/>
      <c r="C118" s="10">
        <v>8</v>
      </c>
      <c r="D118" s="2">
        <v>42</v>
      </c>
      <c r="E118" s="17">
        <f t="shared" si="10"/>
        <v>50</v>
      </c>
      <c r="F118" s="2" t="s">
        <v>6</v>
      </c>
      <c r="G118" s="8"/>
      <c r="H118" s="2">
        <v>50</v>
      </c>
      <c r="I118" s="25" t="s">
        <v>62</v>
      </c>
      <c r="J118" s="2">
        <v>26</v>
      </c>
      <c r="K118" s="2">
        <v>75.5</v>
      </c>
      <c r="L118" s="20">
        <f t="shared" si="11"/>
        <v>65.3</v>
      </c>
      <c r="M118" s="25"/>
      <c r="N118" s="25"/>
    </row>
    <row r="119" spans="1:14" s="1" customFormat="1" ht="18.75" customHeight="1">
      <c r="A119" s="25">
        <v>8</v>
      </c>
      <c r="B119" s="14"/>
      <c r="C119" s="10">
        <v>13</v>
      </c>
      <c r="D119" s="2">
        <v>49.5</v>
      </c>
      <c r="E119" s="17">
        <f t="shared" si="10"/>
        <v>62.5</v>
      </c>
      <c r="F119" s="2" t="s">
        <v>6</v>
      </c>
      <c r="G119" s="8"/>
      <c r="H119" s="2">
        <v>62.5</v>
      </c>
      <c r="I119" s="25" t="s">
        <v>62</v>
      </c>
      <c r="J119" s="2" t="s">
        <v>60</v>
      </c>
      <c r="K119" s="2">
        <v>0</v>
      </c>
      <c r="L119" s="20">
        <f t="shared" si="11"/>
        <v>25</v>
      </c>
      <c r="M119" s="25"/>
      <c r="N119" s="25"/>
    </row>
    <row r="120" spans="1:14" ht="30.75" customHeight="1">
      <c r="A120" s="43" t="s">
        <v>85</v>
      </c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5"/>
    </row>
    <row r="121" spans="1:14" s="1" customFormat="1" ht="67.5">
      <c r="A121" s="5" t="s">
        <v>0</v>
      </c>
      <c r="B121" s="6" t="s">
        <v>1</v>
      </c>
      <c r="C121" s="7" t="s">
        <v>2</v>
      </c>
      <c r="D121" s="7" t="s">
        <v>3</v>
      </c>
      <c r="E121" s="7" t="s">
        <v>4</v>
      </c>
      <c r="F121" s="7" t="s">
        <v>5</v>
      </c>
      <c r="G121" s="7" t="s">
        <v>45</v>
      </c>
      <c r="H121" s="7" t="s">
        <v>55</v>
      </c>
      <c r="I121" s="21" t="s">
        <v>56</v>
      </c>
      <c r="J121" s="22" t="s">
        <v>57</v>
      </c>
      <c r="K121" s="22" t="s">
        <v>58</v>
      </c>
      <c r="L121" s="22" t="s">
        <v>59</v>
      </c>
      <c r="M121" s="22" t="s">
        <v>74</v>
      </c>
      <c r="N121" s="23" t="s">
        <v>75</v>
      </c>
    </row>
    <row r="122" spans="1:14" s="1" customFormat="1" ht="18.75" customHeight="1">
      <c r="A122" s="2">
        <v>1</v>
      </c>
      <c r="B122" s="42" t="s">
        <v>121</v>
      </c>
      <c r="C122" s="10">
        <v>12</v>
      </c>
      <c r="D122" s="2">
        <v>59</v>
      </c>
      <c r="E122" s="17">
        <f>SUM(C122:D122)</f>
        <v>71</v>
      </c>
      <c r="F122" s="2" t="s">
        <v>6</v>
      </c>
      <c r="G122" s="18"/>
      <c r="H122" s="2">
        <v>71</v>
      </c>
      <c r="I122" s="25" t="s">
        <v>62</v>
      </c>
      <c r="J122" s="2">
        <v>20</v>
      </c>
      <c r="K122" s="2">
        <v>87.5</v>
      </c>
      <c r="L122" s="20">
        <f>H122*0.4+K122*0.6</f>
        <v>80.900000000000006</v>
      </c>
      <c r="M122" s="25" t="s">
        <v>64</v>
      </c>
      <c r="N122" s="25"/>
    </row>
    <row r="123" spans="1:14" s="1" customFormat="1" ht="18.75" customHeight="1">
      <c r="A123" s="2">
        <v>2</v>
      </c>
      <c r="B123" s="3" t="s">
        <v>42</v>
      </c>
      <c r="C123" s="10">
        <v>11</v>
      </c>
      <c r="D123" s="2">
        <v>57</v>
      </c>
      <c r="E123" s="17">
        <f>SUM(C123:D123)</f>
        <v>68</v>
      </c>
      <c r="F123" s="2" t="s">
        <v>6</v>
      </c>
      <c r="G123" s="18"/>
      <c r="H123" s="2">
        <v>68</v>
      </c>
      <c r="I123" s="25" t="s">
        <v>62</v>
      </c>
      <c r="J123" s="2">
        <v>17</v>
      </c>
      <c r="K123" s="2">
        <v>88</v>
      </c>
      <c r="L123" s="20">
        <f>H123*0.4+K123*0.6</f>
        <v>80</v>
      </c>
      <c r="M123" s="25" t="s">
        <v>64</v>
      </c>
      <c r="N123" s="25"/>
    </row>
    <row r="124" spans="1:14" s="1" customFormat="1" ht="18.75" customHeight="1">
      <c r="A124" s="2">
        <v>3</v>
      </c>
      <c r="B124" s="3"/>
      <c r="C124" s="10">
        <v>10</v>
      </c>
      <c r="D124" s="2">
        <v>46</v>
      </c>
      <c r="E124" s="17">
        <f>SUM(C124:D124)</f>
        <v>56</v>
      </c>
      <c r="F124" s="2" t="s">
        <v>6</v>
      </c>
      <c r="G124" s="18"/>
      <c r="H124" s="2">
        <v>56</v>
      </c>
      <c r="I124" s="25" t="s">
        <v>62</v>
      </c>
      <c r="J124" s="2">
        <v>19</v>
      </c>
      <c r="K124" s="2">
        <v>81</v>
      </c>
      <c r="L124" s="20">
        <f>H124*0.4+K124*0.6</f>
        <v>71</v>
      </c>
      <c r="M124" s="25"/>
      <c r="N124" s="25"/>
    </row>
    <row r="125" spans="1:14" s="1" customFormat="1" ht="18.75" customHeight="1">
      <c r="A125" s="2">
        <v>4</v>
      </c>
      <c r="B125" s="3"/>
      <c r="C125" s="10">
        <v>8.5</v>
      </c>
      <c r="D125" s="2">
        <v>54</v>
      </c>
      <c r="E125" s="17">
        <f>SUM(C125:D125)</f>
        <v>62.5</v>
      </c>
      <c r="F125" s="2" t="s">
        <v>6</v>
      </c>
      <c r="G125" s="18"/>
      <c r="H125" s="2">
        <v>62.5</v>
      </c>
      <c r="I125" s="25" t="s">
        <v>62</v>
      </c>
      <c r="J125" s="2">
        <v>18</v>
      </c>
      <c r="K125" s="2">
        <v>69.25</v>
      </c>
      <c r="L125" s="20">
        <f>H125*0.4+K125*0.6</f>
        <v>66.55</v>
      </c>
      <c r="M125" s="25"/>
      <c r="N125" s="25"/>
    </row>
    <row r="126" spans="1:14" ht="30.75" customHeight="1">
      <c r="A126" s="43" t="s">
        <v>86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5"/>
    </row>
    <row r="127" spans="1:14" s="1" customFormat="1" ht="67.5">
      <c r="A127" s="5" t="s">
        <v>0</v>
      </c>
      <c r="B127" s="6" t="s">
        <v>1</v>
      </c>
      <c r="C127" s="7" t="s">
        <v>2</v>
      </c>
      <c r="D127" s="7" t="s">
        <v>3</v>
      </c>
      <c r="E127" s="7" t="s">
        <v>4</v>
      </c>
      <c r="F127" s="7" t="s">
        <v>5</v>
      </c>
      <c r="G127" s="7" t="s">
        <v>45</v>
      </c>
      <c r="H127" s="7" t="s">
        <v>55</v>
      </c>
      <c r="I127" s="21" t="s">
        <v>56</v>
      </c>
      <c r="J127" s="22" t="s">
        <v>57</v>
      </c>
      <c r="K127" s="22" t="s">
        <v>58</v>
      </c>
      <c r="L127" s="22" t="s">
        <v>59</v>
      </c>
      <c r="M127" s="22" t="s">
        <v>74</v>
      </c>
      <c r="N127" s="23" t="s">
        <v>75</v>
      </c>
    </row>
    <row r="128" spans="1:14" s="1" customFormat="1" ht="18.75" customHeight="1">
      <c r="A128" s="25">
        <v>1</v>
      </c>
      <c r="B128" s="42" t="s">
        <v>127</v>
      </c>
      <c r="C128" s="10">
        <v>14</v>
      </c>
      <c r="D128" s="2">
        <v>67</v>
      </c>
      <c r="E128" s="17">
        <f>SUM(C128:D128)</f>
        <v>81</v>
      </c>
      <c r="F128" s="2" t="s">
        <v>6</v>
      </c>
      <c r="G128" s="8"/>
      <c r="H128" s="2">
        <v>81</v>
      </c>
      <c r="I128" s="25" t="s">
        <v>63</v>
      </c>
      <c r="J128" s="2">
        <v>19</v>
      </c>
      <c r="K128" s="2">
        <v>83.25</v>
      </c>
      <c r="L128" s="20">
        <f>H128*0.4+K128*0.6</f>
        <v>82.35</v>
      </c>
      <c r="M128" s="25" t="s">
        <v>64</v>
      </c>
      <c r="N128" s="25"/>
    </row>
    <row r="129" spans="1:14" s="1" customFormat="1" ht="18.75" customHeight="1">
      <c r="A129" s="25">
        <v>2</v>
      </c>
      <c r="B129" s="3" t="s">
        <v>43</v>
      </c>
      <c r="C129" s="10">
        <v>12</v>
      </c>
      <c r="D129" s="2">
        <v>59</v>
      </c>
      <c r="E129" s="17">
        <f>SUM(C129:D129)</f>
        <v>71</v>
      </c>
      <c r="F129" s="2" t="s">
        <v>6</v>
      </c>
      <c r="G129" s="8"/>
      <c r="H129" s="2">
        <v>71</v>
      </c>
      <c r="I129" s="25" t="s">
        <v>63</v>
      </c>
      <c r="J129" s="2">
        <v>20</v>
      </c>
      <c r="K129" s="2">
        <v>88.75</v>
      </c>
      <c r="L129" s="20">
        <f>H129*0.4+K129*0.6</f>
        <v>81.650000000000006</v>
      </c>
      <c r="M129" s="25" t="s">
        <v>64</v>
      </c>
      <c r="N129" s="25"/>
    </row>
    <row r="130" spans="1:14" s="1" customFormat="1" ht="18.75" customHeight="1">
      <c r="A130" s="25">
        <v>3</v>
      </c>
      <c r="B130" s="3"/>
      <c r="C130" s="10">
        <v>13.5</v>
      </c>
      <c r="D130" s="2">
        <v>65</v>
      </c>
      <c r="E130" s="17">
        <f>SUM(C130:D130)</f>
        <v>78.5</v>
      </c>
      <c r="F130" s="2" t="s">
        <v>6</v>
      </c>
      <c r="G130" s="8"/>
      <c r="H130" s="2">
        <v>78.5</v>
      </c>
      <c r="I130" s="25" t="s">
        <v>63</v>
      </c>
      <c r="J130" s="2">
        <v>21</v>
      </c>
      <c r="K130" s="2">
        <v>75.5</v>
      </c>
      <c r="L130" s="20">
        <f>H130*0.4+K130*0.6</f>
        <v>76.7</v>
      </c>
      <c r="M130" s="25"/>
      <c r="N130" s="25"/>
    </row>
    <row r="131" spans="1:14" s="1" customFormat="1" ht="18.75" customHeight="1">
      <c r="A131" s="25">
        <v>4</v>
      </c>
      <c r="B131" s="3"/>
      <c r="C131" s="10">
        <v>10.5</v>
      </c>
      <c r="D131" s="2">
        <v>56</v>
      </c>
      <c r="E131" s="17">
        <f>SUM(C131:D131)</f>
        <v>66.5</v>
      </c>
      <c r="F131" s="2" t="s">
        <v>6</v>
      </c>
      <c r="G131" s="8"/>
      <c r="H131" s="2">
        <v>66.5</v>
      </c>
      <c r="I131" s="25" t="s">
        <v>63</v>
      </c>
      <c r="J131" s="2">
        <v>18</v>
      </c>
      <c r="K131" s="2">
        <v>76.25</v>
      </c>
      <c r="L131" s="20">
        <f>H131*0.4+K131*0.6</f>
        <v>72.349999999999994</v>
      </c>
      <c r="M131" s="25"/>
      <c r="N131" s="25"/>
    </row>
    <row r="132" spans="1:14" ht="33" customHeight="1">
      <c r="A132" s="43" t="s">
        <v>87</v>
      </c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5"/>
    </row>
    <row r="133" spans="1:14" s="1" customFormat="1" ht="67.5">
      <c r="A133" s="19" t="s">
        <v>0</v>
      </c>
      <c r="B133" s="6" t="s">
        <v>1</v>
      </c>
      <c r="C133" s="7" t="s">
        <v>2</v>
      </c>
      <c r="D133" s="7" t="s">
        <v>3</v>
      </c>
      <c r="E133" s="7" t="s">
        <v>4</v>
      </c>
      <c r="F133" s="7" t="s">
        <v>44</v>
      </c>
      <c r="G133" s="7" t="s">
        <v>45</v>
      </c>
      <c r="H133" s="7" t="s">
        <v>55</v>
      </c>
      <c r="I133" s="21" t="s">
        <v>56</v>
      </c>
      <c r="J133" s="22" t="s">
        <v>57</v>
      </c>
      <c r="K133" s="22" t="s">
        <v>58</v>
      </c>
      <c r="L133" s="22" t="s">
        <v>59</v>
      </c>
      <c r="M133" s="22" t="s">
        <v>74</v>
      </c>
      <c r="N133" s="23" t="s">
        <v>75</v>
      </c>
    </row>
    <row r="134" spans="1:14" s="1" customFormat="1" ht="18.75" customHeight="1">
      <c r="A134" s="25">
        <v>1</v>
      </c>
      <c r="B134" s="3" t="s">
        <v>46</v>
      </c>
      <c r="C134" s="10">
        <v>9</v>
      </c>
      <c r="D134" s="2">
        <v>65</v>
      </c>
      <c r="E134" s="2">
        <f t="shared" ref="E134:E139" si="12">SUM(C134:D134)</f>
        <v>74</v>
      </c>
      <c r="F134" s="2">
        <v>4</v>
      </c>
      <c r="G134" s="2">
        <v>79.67</v>
      </c>
      <c r="H134" s="20">
        <f t="shared" ref="H134:H139" si="13">E134*0.3+G134*0.4</f>
        <v>54.067999999999998</v>
      </c>
      <c r="I134" s="25" t="s">
        <v>63</v>
      </c>
      <c r="J134" s="25">
        <v>15</v>
      </c>
      <c r="K134" s="2">
        <v>81.5</v>
      </c>
      <c r="L134" s="20">
        <f t="shared" ref="L134:L139" si="14">K134*0.3+H134</f>
        <v>78.518000000000001</v>
      </c>
      <c r="M134" s="25" t="s">
        <v>64</v>
      </c>
      <c r="N134" s="25"/>
    </row>
    <row r="135" spans="1:14" s="1" customFormat="1" ht="18.75" customHeight="1">
      <c r="A135" s="25">
        <v>2</v>
      </c>
      <c r="B135" s="3" t="s">
        <v>48</v>
      </c>
      <c r="C135" s="10">
        <v>11</v>
      </c>
      <c r="D135" s="2">
        <v>56.5</v>
      </c>
      <c r="E135" s="2">
        <f t="shared" si="12"/>
        <v>67.5</v>
      </c>
      <c r="F135" s="2">
        <v>7</v>
      </c>
      <c r="G135" s="2">
        <v>80</v>
      </c>
      <c r="H135" s="20">
        <f t="shared" si="13"/>
        <v>52.25</v>
      </c>
      <c r="I135" s="25" t="s">
        <v>63</v>
      </c>
      <c r="J135" s="2">
        <v>16</v>
      </c>
      <c r="K135" s="2">
        <v>83.5</v>
      </c>
      <c r="L135" s="20">
        <f t="shared" si="14"/>
        <v>77.3</v>
      </c>
      <c r="M135" s="25" t="s">
        <v>64</v>
      </c>
      <c r="N135" s="25"/>
    </row>
    <row r="136" spans="1:14" s="1" customFormat="1" ht="18.75" customHeight="1">
      <c r="A136" s="25">
        <v>3</v>
      </c>
      <c r="B136" s="3" t="s">
        <v>47</v>
      </c>
      <c r="C136" s="10">
        <v>12</v>
      </c>
      <c r="D136" s="2">
        <v>59</v>
      </c>
      <c r="E136" s="2">
        <f t="shared" si="12"/>
        <v>71</v>
      </c>
      <c r="F136" s="2">
        <v>3</v>
      </c>
      <c r="G136" s="2">
        <v>79.17</v>
      </c>
      <c r="H136" s="20">
        <f t="shared" si="13"/>
        <v>52.968000000000004</v>
      </c>
      <c r="I136" s="25" t="s">
        <v>63</v>
      </c>
      <c r="J136" s="2">
        <v>14</v>
      </c>
      <c r="K136" s="2">
        <v>79.5</v>
      </c>
      <c r="L136" s="20">
        <f t="shared" si="14"/>
        <v>76.817999999999998</v>
      </c>
      <c r="M136" s="25" t="s">
        <v>64</v>
      </c>
      <c r="N136" s="25"/>
    </row>
    <row r="137" spans="1:14" s="1" customFormat="1" ht="18.75" customHeight="1">
      <c r="A137" s="25">
        <v>4</v>
      </c>
      <c r="B137" s="3"/>
      <c r="C137" s="10">
        <v>13.5</v>
      </c>
      <c r="D137" s="2">
        <v>53</v>
      </c>
      <c r="E137" s="2">
        <f t="shared" si="12"/>
        <v>66.5</v>
      </c>
      <c r="F137" s="2">
        <v>5</v>
      </c>
      <c r="G137" s="2">
        <v>69</v>
      </c>
      <c r="H137" s="20">
        <f t="shared" si="13"/>
        <v>47.55</v>
      </c>
      <c r="I137" s="25" t="s">
        <v>63</v>
      </c>
      <c r="J137" s="2">
        <v>17</v>
      </c>
      <c r="K137" s="2">
        <v>85.25</v>
      </c>
      <c r="L137" s="20">
        <f t="shared" si="14"/>
        <v>73.125</v>
      </c>
      <c r="M137" s="25"/>
      <c r="N137" s="25"/>
    </row>
    <row r="138" spans="1:14" s="1" customFormat="1" ht="18.75" customHeight="1">
      <c r="A138" s="25">
        <v>5</v>
      </c>
      <c r="B138" s="3"/>
      <c r="C138" s="10">
        <v>11</v>
      </c>
      <c r="D138" s="2">
        <v>71.5</v>
      </c>
      <c r="E138" s="2">
        <f t="shared" si="12"/>
        <v>82.5</v>
      </c>
      <c r="F138" s="2">
        <v>6</v>
      </c>
      <c r="G138" s="2">
        <v>76.67</v>
      </c>
      <c r="H138" s="20">
        <f t="shared" si="13"/>
        <v>55.418000000000006</v>
      </c>
      <c r="I138" s="25" t="s">
        <v>63</v>
      </c>
      <c r="J138" s="2" t="s">
        <v>60</v>
      </c>
      <c r="K138" s="2">
        <v>0</v>
      </c>
      <c r="L138" s="20">
        <f t="shared" si="14"/>
        <v>55.418000000000006</v>
      </c>
      <c r="M138" s="25"/>
      <c r="N138" s="25"/>
    </row>
    <row r="139" spans="1:14" s="1" customFormat="1" ht="18.75" customHeight="1">
      <c r="A139" s="25">
        <v>6</v>
      </c>
      <c r="B139" s="3"/>
      <c r="C139" s="10">
        <v>9</v>
      </c>
      <c r="D139" s="2">
        <v>41</v>
      </c>
      <c r="E139" s="2">
        <f t="shared" si="12"/>
        <v>50</v>
      </c>
      <c r="F139" s="2">
        <v>2</v>
      </c>
      <c r="G139" s="2">
        <v>71.67</v>
      </c>
      <c r="H139" s="20">
        <f t="shared" si="13"/>
        <v>43.668000000000006</v>
      </c>
      <c r="I139" s="25" t="s">
        <v>63</v>
      </c>
      <c r="J139" s="25" t="s">
        <v>60</v>
      </c>
      <c r="K139" s="2">
        <v>0</v>
      </c>
      <c r="L139" s="20">
        <f t="shared" si="14"/>
        <v>43.668000000000006</v>
      </c>
      <c r="M139" s="25"/>
      <c r="N139" s="25"/>
    </row>
    <row r="140" spans="1:14" ht="28.5" customHeight="1">
      <c r="A140" s="43" t="s">
        <v>88</v>
      </c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5"/>
    </row>
    <row r="141" spans="1:14" s="1" customFormat="1" ht="67.5">
      <c r="A141" s="19" t="s">
        <v>0</v>
      </c>
      <c r="B141" s="6" t="s">
        <v>1</v>
      </c>
      <c r="C141" s="7" t="s">
        <v>2</v>
      </c>
      <c r="D141" s="7" t="s">
        <v>3</v>
      </c>
      <c r="E141" s="7" t="s">
        <v>4</v>
      </c>
      <c r="F141" s="7" t="s">
        <v>44</v>
      </c>
      <c r="G141" s="7" t="s">
        <v>45</v>
      </c>
      <c r="H141" s="7" t="s">
        <v>55</v>
      </c>
      <c r="I141" s="21" t="s">
        <v>56</v>
      </c>
      <c r="J141" s="22" t="s">
        <v>57</v>
      </c>
      <c r="K141" s="22" t="s">
        <v>58</v>
      </c>
      <c r="L141" s="22" t="s">
        <v>59</v>
      </c>
      <c r="M141" s="22" t="s">
        <v>74</v>
      </c>
      <c r="N141" s="23" t="s">
        <v>75</v>
      </c>
    </row>
    <row r="142" spans="1:14" s="1" customFormat="1" ht="18.75" customHeight="1">
      <c r="A142" s="25">
        <v>1</v>
      </c>
      <c r="B142" s="3" t="s">
        <v>49</v>
      </c>
      <c r="C142" s="10">
        <v>11</v>
      </c>
      <c r="D142" s="2">
        <v>64</v>
      </c>
      <c r="E142" s="2">
        <f>SUM(C142:D142)</f>
        <v>75</v>
      </c>
      <c r="F142" s="2">
        <v>8</v>
      </c>
      <c r="G142" s="2">
        <v>92.17</v>
      </c>
      <c r="H142" s="20">
        <f>E142*0.3+G142*0.4</f>
        <v>59.368000000000002</v>
      </c>
      <c r="I142" s="25" t="s">
        <v>63</v>
      </c>
      <c r="J142" s="2">
        <v>12</v>
      </c>
      <c r="K142" s="2">
        <v>82.75</v>
      </c>
      <c r="L142" s="20">
        <f>K142*0.3+H142</f>
        <v>84.192999999999998</v>
      </c>
      <c r="M142" s="25" t="s">
        <v>64</v>
      </c>
      <c r="N142" s="25"/>
    </row>
    <row r="143" spans="1:14" s="1" customFormat="1" ht="18.75" customHeight="1">
      <c r="A143" s="25">
        <v>2</v>
      </c>
      <c r="B143" s="42" t="s">
        <v>122</v>
      </c>
      <c r="C143" s="10">
        <v>11</v>
      </c>
      <c r="D143" s="2">
        <v>45</v>
      </c>
      <c r="E143" s="2">
        <f>SUM(C143:D143)</f>
        <v>56</v>
      </c>
      <c r="F143" s="2">
        <v>6</v>
      </c>
      <c r="G143" s="2">
        <v>91.13</v>
      </c>
      <c r="H143" s="20">
        <f>E143*0.3+G143*0.4</f>
        <v>53.251999999999995</v>
      </c>
      <c r="I143" s="25" t="s">
        <v>63</v>
      </c>
      <c r="J143" s="2">
        <v>13</v>
      </c>
      <c r="K143" s="2">
        <v>88</v>
      </c>
      <c r="L143" s="20">
        <f>K143*0.3+H143</f>
        <v>79.651999999999987</v>
      </c>
      <c r="M143" s="25" t="s">
        <v>64</v>
      </c>
      <c r="N143" s="25"/>
    </row>
    <row r="144" spans="1:14" s="1" customFormat="1" ht="18.75" customHeight="1">
      <c r="A144" s="25">
        <v>3</v>
      </c>
      <c r="B144" s="3"/>
      <c r="C144" s="10">
        <v>9.5</v>
      </c>
      <c r="D144" s="2">
        <v>44.5</v>
      </c>
      <c r="E144" s="2">
        <f>SUM(C144:D144)</f>
        <v>54</v>
      </c>
      <c r="F144" s="2">
        <v>2</v>
      </c>
      <c r="G144" s="2">
        <v>92.77</v>
      </c>
      <c r="H144" s="20">
        <f>E144*0.3+G144*0.4</f>
        <v>53.307999999999993</v>
      </c>
      <c r="I144" s="25" t="s">
        <v>63</v>
      </c>
      <c r="J144" s="2">
        <v>10</v>
      </c>
      <c r="K144" s="2">
        <v>83.75</v>
      </c>
      <c r="L144" s="20">
        <f>K144*0.3+H144</f>
        <v>78.432999999999993</v>
      </c>
      <c r="M144" s="25"/>
      <c r="N144" s="25"/>
    </row>
    <row r="145" spans="1:14" s="1" customFormat="1" ht="18.75" customHeight="1">
      <c r="A145" s="25">
        <v>4</v>
      </c>
      <c r="B145" s="3"/>
      <c r="C145" s="10">
        <v>12.5</v>
      </c>
      <c r="D145" s="2">
        <v>55</v>
      </c>
      <c r="E145" s="2">
        <f>SUM(C145:D145)</f>
        <v>67.5</v>
      </c>
      <c r="F145" s="2">
        <v>5</v>
      </c>
      <c r="G145" s="2">
        <v>81.63</v>
      </c>
      <c r="H145" s="20">
        <f>E145*0.3+G145*0.4</f>
        <v>52.902000000000001</v>
      </c>
      <c r="I145" s="25" t="s">
        <v>63</v>
      </c>
      <c r="J145" s="2">
        <v>11</v>
      </c>
      <c r="K145" s="2">
        <v>80.75</v>
      </c>
      <c r="L145" s="20">
        <f>K145*0.3+H145</f>
        <v>77.126999999999995</v>
      </c>
      <c r="M145" s="25"/>
      <c r="N145" s="25"/>
    </row>
    <row r="146" spans="1:14" ht="30.75" customHeight="1">
      <c r="A146" s="43" t="s">
        <v>89</v>
      </c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5"/>
    </row>
    <row r="147" spans="1:14" s="1" customFormat="1" ht="67.5">
      <c r="A147" s="19" t="s">
        <v>0</v>
      </c>
      <c r="B147" s="6" t="s">
        <v>1</v>
      </c>
      <c r="C147" s="7" t="s">
        <v>2</v>
      </c>
      <c r="D147" s="7" t="s">
        <v>3</v>
      </c>
      <c r="E147" s="7" t="s">
        <v>4</v>
      </c>
      <c r="F147" s="7" t="s">
        <v>44</v>
      </c>
      <c r="G147" s="7" t="s">
        <v>45</v>
      </c>
      <c r="H147" s="7" t="s">
        <v>55</v>
      </c>
      <c r="I147" s="21" t="s">
        <v>56</v>
      </c>
      <c r="J147" s="22" t="s">
        <v>57</v>
      </c>
      <c r="K147" s="22" t="s">
        <v>58</v>
      </c>
      <c r="L147" s="22" t="s">
        <v>59</v>
      </c>
      <c r="M147" s="22" t="s">
        <v>74</v>
      </c>
      <c r="N147" s="23" t="s">
        <v>75</v>
      </c>
    </row>
    <row r="148" spans="1:14" s="1" customFormat="1" ht="18.75" customHeight="1">
      <c r="A148" s="25">
        <v>1</v>
      </c>
      <c r="B148" s="42" t="s">
        <v>124</v>
      </c>
      <c r="C148" s="10">
        <v>9.5</v>
      </c>
      <c r="D148" s="2">
        <v>38.5</v>
      </c>
      <c r="E148" s="2">
        <f t="shared" ref="E148:E157" si="15">SUM(C148:D148)</f>
        <v>48</v>
      </c>
      <c r="F148" s="2">
        <v>1</v>
      </c>
      <c r="G148" s="2">
        <v>94</v>
      </c>
      <c r="H148" s="20">
        <f t="shared" ref="H148:H157" si="16">E148*0.3+G148*0.4</f>
        <v>52</v>
      </c>
      <c r="I148" s="25" t="s">
        <v>63</v>
      </c>
      <c r="J148" s="2">
        <v>3</v>
      </c>
      <c r="K148" s="2">
        <v>89</v>
      </c>
      <c r="L148" s="20">
        <f t="shared" ref="L148:L157" si="17">K148*0.3+H148</f>
        <v>78.7</v>
      </c>
      <c r="M148" s="25" t="s">
        <v>64</v>
      </c>
      <c r="N148" s="25"/>
    </row>
    <row r="149" spans="1:14" s="1" customFormat="1" ht="18.75" customHeight="1">
      <c r="A149" s="25">
        <v>2</v>
      </c>
      <c r="B149" s="3" t="s">
        <v>51</v>
      </c>
      <c r="C149" s="10">
        <v>9.5</v>
      </c>
      <c r="D149" s="2">
        <v>55</v>
      </c>
      <c r="E149" s="2">
        <f t="shared" si="15"/>
        <v>64.5</v>
      </c>
      <c r="F149" s="2">
        <v>12</v>
      </c>
      <c r="G149" s="2">
        <v>83.66</v>
      </c>
      <c r="H149" s="20">
        <f t="shared" si="16"/>
        <v>52.813999999999993</v>
      </c>
      <c r="I149" s="25" t="s">
        <v>63</v>
      </c>
      <c r="J149" s="2">
        <v>4</v>
      </c>
      <c r="K149" s="2">
        <v>84.5</v>
      </c>
      <c r="L149" s="20">
        <f t="shared" si="17"/>
        <v>78.163999999999987</v>
      </c>
      <c r="M149" s="25" t="s">
        <v>64</v>
      </c>
      <c r="N149" s="25"/>
    </row>
    <row r="150" spans="1:14" s="1" customFormat="1" ht="18.75" customHeight="1">
      <c r="A150" s="25">
        <v>3</v>
      </c>
      <c r="B150" s="42" t="s">
        <v>125</v>
      </c>
      <c r="C150" s="10">
        <v>14</v>
      </c>
      <c r="D150" s="2">
        <v>58</v>
      </c>
      <c r="E150" s="2">
        <f t="shared" si="15"/>
        <v>72</v>
      </c>
      <c r="F150" s="2">
        <v>2</v>
      </c>
      <c r="G150" s="2">
        <v>80.33</v>
      </c>
      <c r="H150" s="20">
        <f t="shared" si="16"/>
        <v>53.731999999999999</v>
      </c>
      <c r="I150" s="25" t="s">
        <v>63</v>
      </c>
      <c r="J150" s="2">
        <v>8</v>
      </c>
      <c r="K150" s="2">
        <v>79</v>
      </c>
      <c r="L150" s="20">
        <f t="shared" si="17"/>
        <v>77.432000000000002</v>
      </c>
      <c r="M150" s="25" t="s">
        <v>64</v>
      </c>
      <c r="N150" s="25"/>
    </row>
    <row r="151" spans="1:14" s="1" customFormat="1" ht="18.75" customHeight="1">
      <c r="A151" s="25">
        <v>4</v>
      </c>
      <c r="B151" s="3" t="s">
        <v>50</v>
      </c>
      <c r="C151" s="10">
        <v>10</v>
      </c>
      <c r="D151" s="2">
        <v>48</v>
      </c>
      <c r="E151" s="2">
        <f t="shared" si="15"/>
        <v>58</v>
      </c>
      <c r="F151" s="2">
        <v>15</v>
      </c>
      <c r="G151" s="2">
        <v>95.66</v>
      </c>
      <c r="H151" s="20">
        <f t="shared" si="16"/>
        <v>55.664000000000001</v>
      </c>
      <c r="I151" s="25" t="s">
        <v>63</v>
      </c>
      <c r="J151" s="2">
        <v>9</v>
      </c>
      <c r="K151" s="2">
        <v>69.75</v>
      </c>
      <c r="L151" s="20">
        <f t="shared" si="17"/>
        <v>76.588999999999999</v>
      </c>
      <c r="M151" s="25" t="s">
        <v>64</v>
      </c>
      <c r="N151" s="25"/>
    </row>
    <row r="152" spans="1:14" s="1" customFormat="1" ht="18.75" customHeight="1">
      <c r="A152" s="25">
        <v>5</v>
      </c>
      <c r="B152" s="42" t="s">
        <v>126</v>
      </c>
      <c r="C152" s="10">
        <v>10.5</v>
      </c>
      <c r="D152" s="2">
        <v>48</v>
      </c>
      <c r="E152" s="2">
        <f t="shared" si="15"/>
        <v>58.5</v>
      </c>
      <c r="F152" s="2">
        <v>11</v>
      </c>
      <c r="G152" s="2">
        <v>82.66</v>
      </c>
      <c r="H152" s="20">
        <f t="shared" si="16"/>
        <v>50.614000000000004</v>
      </c>
      <c r="I152" s="25" t="s">
        <v>63</v>
      </c>
      <c r="J152" s="2">
        <v>6</v>
      </c>
      <c r="K152" s="2">
        <v>70.75</v>
      </c>
      <c r="L152" s="20">
        <f t="shared" si="17"/>
        <v>71.838999999999999</v>
      </c>
      <c r="M152" s="25" t="s">
        <v>64</v>
      </c>
      <c r="N152" s="25"/>
    </row>
    <row r="153" spans="1:14" s="1" customFormat="1" ht="18.75" customHeight="1">
      <c r="A153" s="25">
        <v>6</v>
      </c>
      <c r="B153" s="3"/>
      <c r="C153" s="10">
        <v>8.5</v>
      </c>
      <c r="D153" s="2">
        <v>38</v>
      </c>
      <c r="E153" s="2">
        <f t="shared" si="15"/>
        <v>46.5</v>
      </c>
      <c r="F153" s="2">
        <v>14</v>
      </c>
      <c r="G153" s="2">
        <v>83.33</v>
      </c>
      <c r="H153" s="20">
        <f t="shared" si="16"/>
        <v>47.281999999999996</v>
      </c>
      <c r="I153" s="25" t="s">
        <v>63</v>
      </c>
      <c r="J153" s="25">
        <v>5</v>
      </c>
      <c r="K153" s="2">
        <v>76</v>
      </c>
      <c r="L153" s="20">
        <f t="shared" si="17"/>
        <v>70.081999999999994</v>
      </c>
      <c r="M153" s="25"/>
      <c r="N153" s="25"/>
    </row>
    <row r="154" spans="1:14" s="1" customFormat="1" ht="18.75" customHeight="1">
      <c r="A154" s="25">
        <v>7</v>
      </c>
      <c r="B154" s="3"/>
      <c r="C154" s="10">
        <v>12.5</v>
      </c>
      <c r="D154" s="2">
        <v>45.5</v>
      </c>
      <c r="E154" s="2">
        <f t="shared" si="15"/>
        <v>58</v>
      </c>
      <c r="F154" s="2">
        <v>10</v>
      </c>
      <c r="G154" s="2">
        <v>74.33</v>
      </c>
      <c r="H154" s="20">
        <f t="shared" si="16"/>
        <v>47.131999999999998</v>
      </c>
      <c r="I154" s="25" t="s">
        <v>63</v>
      </c>
      <c r="J154" s="25">
        <v>7</v>
      </c>
      <c r="K154" s="2">
        <v>76.5</v>
      </c>
      <c r="L154" s="20">
        <f t="shared" si="17"/>
        <v>70.081999999999994</v>
      </c>
      <c r="M154" s="25"/>
      <c r="N154" s="25"/>
    </row>
    <row r="155" spans="1:14" s="1" customFormat="1" ht="18.75" customHeight="1">
      <c r="A155" s="25">
        <v>8</v>
      </c>
      <c r="B155" s="3"/>
      <c r="C155" s="10">
        <v>9.5</v>
      </c>
      <c r="D155" s="2">
        <v>54.5</v>
      </c>
      <c r="E155" s="2">
        <f t="shared" si="15"/>
        <v>64</v>
      </c>
      <c r="F155" s="2">
        <v>9</v>
      </c>
      <c r="G155" s="2">
        <v>74.33</v>
      </c>
      <c r="H155" s="20">
        <f t="shared" si="16"/>
        <v>48.932000000000002</v>
      </c>
      <c r="I155" s="25" t="s">
        <v>63</v>
      </c>
      <c r="J155" s="2" t="s">
        <v>60</v>
      </c>
      <c r="K155" s="2">
        <v>0</v>
      </c>
      <c r="L155" s="20">
        <f t="shared" si="17"/>
        <v>48.932000000000002</v>
      </c>
      <c r="M155" s="25"/>
      <c r="N155" s="25"/>
    </row>
    <row r="156" spans="1:14" s="1" customFormat="1" ht="18.75" customHeight="1">
      <c r="A156" s="25">
        <v>9</v>
      </c>
      <c r="B156" s="3"/>
      <c r="C156" s="10">
        <v>8</v>
      </c>
      <c r="D156" s="2">
        <v>38.5</v>
      </c>
      <c r="E156" s="2">
        <f t="shared" si="15"/>
        <v>46.5</v>
      </c>
      <c r="F156" s="2">
        <v>6</v>
      </c>
      <c r="G156" s="2">
        <v>86</v>
      </c>
      <c r="H156" s="20">
        <f t="shared" si="16"/>
        <v>48.349999999999994</v>
      </c>
      <c r="I156" s="25" t="s">
        <v>63</v>
      </c>
      <c r="J156" s="2" t="s">
        <v>60</v>
      </c>
      <c r="K156" s="2">
        <v>0</v>
      </c>
      <c r="L156" s="20">
        <f t="shared" si="17"/>
        <v>48.349999999999994</v>
      </c>
      <c r="M156" s="25"/>
      <c r="N156" s="25"/>
    </row>
    <row r="157" spans="1:14" s="1" customFormat="1" ht="18.75" customHeight="1">
      <c r="A157" s="25">
        <v>10</v>
      </c>
      <c r="B157" s="3"/>
      <c r="C157" s="10">
        <v>10</v>
      </c>
      <c r="D157" s="2">
        <v>48</v>
      </c>
      <c r="E157" s="2">
        <f t="shared" si="15"/>
        <v>58</v>
      </c>
      <c r="F157" s="2">
        <v>8</v>
      </c>
      <c r="G157" s="2">
        <v>74</v>
      </c>
      <c r="H157" s="20">
        <f t="shared" si="16"/>
        <v>47</v>
      </c>
      <c r="I157" s="25" t="s">
        <v>63</v>
      </c>
      <c r="J157" s="25" t="s">
        <v>60</v>
      </c>
      <c r="K157" s="2">
        <v>0</v>
      </c>
      <c r="L157" s="20">
        <f t="shared" si="17"/>
        <v>47</v>
      </c>
      <c r="M157" s="25"/>
      <c r="N157" s="25"/>
    </row>
    <row r="158" spans="1:14" ht="30.75" customHeight="1">
      <c r="A158" s="43" t="s">
        <v>90</v>
      </c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5"/>
    </row>
    <row r="159" spans="1:14" s="1" customFormat="1" ht="67.5">
      <c r="A159" s="19" t="s">
        <v>0</v>
      </c>
      <c r="B159" s="6" t="s">
        <v>1</v>
      </c>
      <c r="C159" s="7" t="s">
        <v>2</v>
      </c>
      <c r="D159" s="7" t="s">
        <v>3</v>
      </c>
      <c r="E159" s="7" t="s">
        <v>4</v>
      </c>
      <c r="F159" s="7" t="s">
        <v>44</v>
      </c>
      <c r="G159" s="7" t="s">
        <v>45</v>
      </c>
      <c r="H159" s="7" t="s">
        <v>55</v>
      </c>
      <c r="I159" s="21" t="s">
        <v>56</v>
      </c>
      <c r="J159" s="22" t="s">
        <v>57</v>
      </c>
      <c r="K159" s="22" t="s">
        <v>58</v>
      </c>
      <c r="L159" s="22" t="s">
        <v>59</v>
      </c>
      <c r="M159" s="22" t="s">
        <v>74</v>
      </c>
      <c r="N159" s="23" t="s">
        <v>75</v>
      </c>
    </row>
    <row r="160" spans="1:14" s="1" customFormat="1" ht="18.75" customHeight="1">
      <c r="A160" s="2">
        <v>1</v>
      </c>
      <c r="B160" s="42" t="s">
        <v>123</v>
      </c>
      <c r="C160" s="10">
        <v>6</v>
      </c>
      <c r="D160" s="2">
        <v>35.5</v>
      </c>
      <c r="E160" s="2">
        <f>SUM(C160:D160)</f>
        <v>41.5</v>
      </c>
      <c r="F160" s="2">
        <v>17</v>
      </c>
      <c r="G160" s="2">
        <v>82</v>
      </c>
      <c r="H160" s="20">
        <f>E160*0.3+G160*0.4</f>
        <v>45.25</v>
      </c>
      <c r="I160" s="25" t="s">
        <v>63</v>
      </c>
      <c r="J160" s="2">
        <v>2</v>
      </c>
      <c r="K160" s="2">
        <v>81.5</v>
      </c>
      <c r="L160" s="20">
        <f t="shared" ref="L160:L161" si="18">K160*0.3+H160</f>
        <v>69.7</v>
      </c>
      <c r="M160" s="25" t="s">
        <v>65</v>
      </c>
      <c r="N160" s="25"/>
    </row>
    <row r="161" spans="1:14" s="1" customFormat="1" ht="18.75" customHeight="1">
      <c r="A161" s="2">
        <v>2</v>
      </c>
      <c r="B161" s="3"/>
      <c r="C161" s="10">
        <v>9.5</v>
      </c>
      <c r="D161" s="2">
        <v>28</v>
      </c>
      <c r="E161" s="2">
        <f>SUM(C161:D161)</f>
        <v>37.5</v>
      </c>
      <c r="F161" s="2">
        <v>19</v>
      </c>
      <c r="G161" s="2">
        <v>82.33</v>
      </c>
      <c r="H161" s="20">
        <f>E161*0.3+G161*0.4</f>
        <v>44.182000000000002</v>
      </c>
      <c r="I161" s="25" t="s">
        <v>63</v>
      </c>
      <c r="J161" s="2">
        <v>1</v>
      </c>
      <c r="K161" s="2">
        <v>78</v>
      </c>
      <c r="L161" s="20">
        <f t="shared" si="18"/>
        <v>67.581999999999994</v>
      </c>
      <c r="M161" s="25"/>
      <c r="N161" s="25"/>
    </row>
    <row r="162" spans="1:14" ht="32.25" customHeight="1">
      <c r="A162" s="43" t="s">
        <v>91</v>
      </c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5"/>
    </row>
    <row r="163" spans="1:14" s="1" customFormat="1" ht="67.5">
      <c r="A163" s="19" t="s">
        <v>0</v>
      </c>
      <c r="B163" s="6" t="s">
        <v>1</v>
      </c>
      <c r="C163" s="7" t="s">
        <v>2</v>
      </c>
      <c r="D163" s="7" t="s">
        <v>3</v>
      </c>
      <c r="E163" s="7" t="s">
        <v>4</v>
      </c>
      <c r="F163" s="7" t="s">
        <v>44</v>
      </c>
      <c r="G163" s="7" t="s">
        <v>45</v>
      </c>
      <c r="H163" s="7" t="s">
        <v>55</v>
      </c>
      <c r="I163" s="21" t="s">
        <v>56</v>
      </c>
      <c r="J163" s="22" t="s">
        <v>57</v>
      </c>
      <c r="K163" s="22" t="s">
        <v>58</v>
      </c>
      <c r="L163" s="22" t="s">
        <v>59</v>
      </c>
      <c r="M163" s="22" t="s">
        <v>74</v>
      </c>
      <c r="N163" s="23" t="s">
        <v>75</v>
      </c>
    </row>
    <row r="164" spans="1:14" s="1" customFormat="1" ht="19.5" customHeight="1">
      <c r="A164" s="2">
        <v>1</v>
      </c>
      <c r="B164" s="3" t="s">
        <v>52</v>
      </c>
      <c r="C164" s="10">
        <v>13.5</v>
      </c>
      <c r="D164" s="2">
        <v>71</v>
      </c>
      <c r="E164" s="17">
        <f>SUM(C164:D164)</f>
        <v>84.5</v>
      </c>
      <c r="F164" s="2">
        <v>4</v>
      </c>
      <c r="G164" s="2">
        <v>83</v>
      </c>
      <c r="H164" s="20">
        <f>E164*0.3+G164*0.4</f>
        <v>58.55</v>
      </c>
      <c r="I164" s="25" t="s">
        <v>61</v>
      </c>
      <c r="J164" s="2">
        <v>6</v>
      </c>
      <c r="K164" s="2">
        <v>84</v>
      </c>
      <c r="L164" s="20">
        <f>K164*0.3+H164</f>
        <v>83.75</v>
      </c>
      <c r="M164" s="25" t="s">
        <v>65</v>
      </c>
      <c r="N164" s="25"/>
    </row>
    <row r="165" spans="1:14" s="1" customFormat="1" ht="18.75" customHeight="1">
      <c r="A165" s="2">
        <v>2</v>
      </c>
      <c r="B165" s="3" t="s">
        <v>53</v>
      </c>
      <c r="C165" s="10">
        <v>9.5</v>
      </c>
      <c r="D165" s="2">
        <v>59</v>
      </c>
      <c r="E165" s="17">
        <f>SUM(C165:D165)</f>
        <v>68.5</v>
      </c>
      <c r="F165" s="2">
        <v>2</v>
      </c>
      <c r="G165" s="2">
        <v>54</v>
      </c>
      <c r="H165" s="20">
        <f>E165*0.3+G165*0.4</f>
        <v>42.150000000000006</v>
      </c>
      <c r="I165" s="25" t="s">
        <v>61</v>
      </c>
      <c r="J165" s="2">
        <v>7</v>
      </c>
      <c r="K165" s="2">
        <v>80.33</v>
      </c>
      <c r="L165" s="20">
        <f>K165*0.3+H165</f>
        <v>66.249000000000009</v>
      </c>
      <c r="M165" s="25" t="s">
        <v>65</v>
      </c>
      <c r="N165" s="25"/>
    </row>
    <row r="166" spans="1:14" s="1" customFormat="1" ht="18.75" customHeight="1">
      <c r="A166" s="2">
        <v>3</v>
      </c>
      <c r="B166" s="3" t="s">
        <v>54</v>
      </c>
      <c r="C166" s="10">
        <v>10.5</v>
      </c>
      <c r="D166" s="2">
        <v>66</v>
      </c>
      <c r="E166" s="17">
        <f>SUM(C166:D166)</f>
        <v>76.5</v>
      </c>
      <c r="F166" s="2">
        <v>3</v>
      </c>
      <c r="G166" s="2">
        <v>39</v>
      </c>
      <c r="H166" s="20">
        <f>E166*0.3+G166*0.4</f>
        <v>38.549999999999997</v>
      </c>
      <c r="I166" s="25" t="s">
        <v>61</v>
      </c>
      <c r="J166" s="2">
        <v>3</v>
      </c>
      <c r="K166" s="2">
        <v>77</v>
      </c>
      <c r="L166" s="20">
        <f>K166*0.3+H166</f>
        <v>61.649999999999991</v>
      </c>
      <c r="M166" s="25" t="s">
        <v>65</v>
      </c>
      <c r="N166" s="25"/>
    </row>
    <row r="167" spans="1:14" s="1" customFormat="1" ht="18.75" customHeight="1">
      <c r="A167" s="2">
        <v>4</v>
      </c>
      <c r="B167" s="3"/>
      <c r="C167" s="10">
        <v>11.5</v>
      </c>
      <c r="D167" s="2">
        <v>54</v>
      </c>
      <c r="E167" s="17">
        <f>SUM(C167:D167)</f>
        <v>65.5</v>
      </c>
      <c r="F167" s="2">
        <v>5</v>
      </c>
      <c r="G167" s="2">
        <v>24</v>
      </c>
      <c r="H167" s="20">
        <f>E167*0.3+G167*0.4</f>
        <v>29.25</v>
      </c>
      <c r="I167" s="25" t="s">
        <v>61</v>
      </c>
      <c r="J167" s="2">
        <v>5</v>
      </c>
      <c r="K167" s="2">
        <v>83</v>
      </c>
      <c r="L167" s="20">
        <f>K167*0.3+H167</f>
        <v>54.15</v>
      </c>
      <c r="M167" s="25"/>
      <c r="N167" s="25"/>
    </row>
    <row r="168" spans="1:14" s="1" customFormat="1" ht="18.75" customHeight="1">
      <c r="A168" s="2">
        <v>5</v>
      </c>
      <c r="B168" s="3"/>
      <c r="C168" s="10">
        <v>13</v>
      </c>
      <c r="D168" s="2">
        <v>60</v>
      </c>
      <c r="E168" s="17">
        <f>SUM(C168:D168)</f>
        <v>73</v>
      </c>
      <c r="F168" s="2">
        <v>1</v>
      </c>
      <c r="G168" s="2">
        <v>11</v>
      </c>
      <c r="H168" s="20">
        <f>E168*0.3+G168*0.4</f>
        <v>26.299999999999997</v>
      </c>
      <c r="I168" s="25" t="s">
        <v>61</v>
      </c>
      <c r="J168" s="2">
        <v>4</v>
      </c>
      <c r="K168" s="2">
        <v>82.67</v>
      </c>
      <c r="L168" s="20">
        <f>K168*0.3+H168</f>
        <v>51.100999999999999</v>
      </c>
      <c r="M168" s="25"/>
      <c r="N168" s="25"/>
    </row>
  </sheetData>
  <sortState ref="A46:N56">
    <sortCondition descending="1" ref="L46:L56"/>
  </sortState>
  <mergeCells count="20">
    <mergeCell ref="A60:N60"/>
    <mergeCell ref="A82:N82"/>
    <mergeCell ref="A47:P47"/>
    <mergeCell ref="A1:P1"/>
    <mergeCell ref="A2:P2"/>
    <mergeCell ref="A5:P5"/>
    <mergeCell ref="A3:P3"/>
    <mergeCell ref="A4:P4"/>
    <mergeCell ref="A158:N158"/>
    <mergeCell ref="A162:N162"/>
    <mergeCell ref="A86:N86"/>
    <mergeCell ref="A92:N92"/>
    <mergeCell ref="A96:N96"/>
    <mergeCell ref="A104:N104"/>
    <mergeCell ref="A110:N110"/>
    <mergeCell ref="A120:N120"/>
    <mergeCell ref="A126:N126"/>
    <mergeCell ref="A132:N132"/>
    <mergeCell ref="A140:N140"/>
    <mergeCell ref="A146:N146"/>
  </mergeCells>
  <phoneticPr fontId="9" type="noConversion"/>
  <pageMargins left="0.8" right="0.4" top="0.74803149606299213" bottom="0.74803149606299213" header="0.31496062992125984" footer="0.31496062992125984"/>
  <pageSetup paperSize="9" scale="9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中小学</vt:lpstr>
      <vt:lpstr>中小学!Print_Titles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2018-07-22T07:28:40Z</cp:lastPrinted>
  <dcterms:created xsi:type="dcterms:W3CDTF">2018-06-01T15:17:00Z</dcterms:created>
  <dcterms:modified xsi:type="dcterms:W3CDTF">2018-07-23T02:42:19Z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