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465"/>
  </bookViews>
  <sheets>
    <sheet name="表格" sheetId="1" r:id="rId1"/>
    <sheet name="Sheet2" sheetId="3" r:id="rId2"/>
    <sheet name="Sheet1" sheetId="2" r:id="rId3"/>
  </sheets>
  <definedNames>
    <definedName name="_xlnm._FilterDatabase" localSheetId="0" hidden="1">表格!$A$4:$L$488</definedName>
    <definedName name="_xlnm.Print_Titles" localSheetId="0">表格!$1:$3</definedName>
  </definedNames>
  <calcPr calcId="124519"/>
</workbook>
</file>

<file path=xl/calcChain.xml><?xml version="1.0" encoding="utf-8"?>
<calcChain xmlns="http://schemas.openxmlformats.org/spreadsheetml/2006/main">
  <c r="B25" i="2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5" s="1"/>
  <c r="C4" s="1"/>
  <c r="C6"/>
  <c r="E5"/>
  <c r="D5"/>
  <c r="D4" s="1"/>
  <c r="B5"/>
  <c r="E4"/>
  <c r="B4"/>
  <c r="C34" i="3"/>
  <c r="C30"/>
  <c r="C27"/>
  <c r="C24"/>
  <c r="C21"/>
  <c r="C19"/>
  <c r="C12"/>
  <c r="C5"/>
  <c r="C4" s="1"/>
  <c r="D487" i="1"/>
  <c r="D486"/>
  <c r="D485"/>
  <c r="D484"/>
  <c r="D483"/>
  <c r="D482"/>
  <c r="D481"/>
  <c r="J480"/>
  <c r="I480"/>
  <c r="H480"/>
  <c r="G480"/>
  <c r="F480"/>
  <c r="E480"/>
  <c r="D479"/>
  <c r="D478"/>
  <c r="D477"/>
  <c r="D476"/>
  <c r="H475"/>
  <c r="G475"/>
  <c r="F475"/>
  <c r="E475"/>
  <c r="D474"/>
  <c r="D473"/>
  <c r="D472"/>
  <c r="D471"/>
  <c r="D470"/>
  <c r="D469"/>
  <c r="D468"/>
  <c r="D467"/>
  <c r="D466"/>
  <c r="D465"/>
  <c r="I464"/>
  <c r="H464"/>
  <c r="G464"/>
  <c r="F464"/>
  <c r="E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J446"/>
  <c r="I446"/>
  <c r="H446"/>
  <c r="G446"/>
  <c r="F446"/>
  <c r="E446"/>
  <c r="D445"/>
  <c r="D444"/>
  <c r="I443"/>
  <c r="H443"/>
  <c r="G443"/>
  <c r="F443"/>
  <c r="E443"/>
  <c r="D442"/>
  <c r="D441"/>
  <c r="D440"/>
  <c r="D439"/>
  <c r="H438"/>
  <c r="G438"/>
  <c r="F438"/>
  <c r="E438"/>
  <c r="D437"/>
  <c r="D436"/>
  <c r="D435"/>
  <c r="D434"/>
  <c r="D433"/>
  <c r="D432"/>
  <c r="D431"/>
  <c r="D430"/>
  <c r="J429"/>
  <c r="I429"/>
  <c r="H429"/>
  <c r="G429"/>
  <c r="F429"/>
  <c r="E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J383"/>
  <c r="I383"/>
  <c r="H383"/>
  <c r="G383"/>
  <c r="F383"/>
  <c r="E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J336"/>
  <c r="I336"/>
  <c r="H336"/>
  <c r="G336"/>
  <c r="F336"/>
  <c r="E336"/>
  <c r="D335"/>
  <c r="D334"/>
  <c r="D333"/>
  <c r="J332"/>
  <c r="I332"/>
  <c r="H332"/>
  <c r="G332"/>
  <c r="F332"/>
  <c r="E332"/>
  <c r="D331"/>
  <c r="D330"/>
  <c r="D329"/>
  <c r="J328"/>
  <c r="I328"/>
  <c r="H328"/>
  <c r="G328"/>
  <c r="F328"/>
  <c r="E328"/>
  <c r="D327"/>
  <c r="D326"/>
  <c r="D325"/>
  <c r="D324"/>
  <c r="D323"/>
  <c r="D322"/>
  <c r="D321"/>
  <c r="D320"/>
  <c r="D319"/>
  <c r="D318"/>
  <c r="D317"/>
  <c r="D316"/>
  <c r="I313"/>
  <c r="H313"/>
  <c r="G313"/>
  <c r="F313"/>
  <c r="E313"/>
  <c r="D313"/>
  <c r="J309"/>
  <c r="I309"/>
  <c r="H309"/>
  <c r="G309"/>
  <c r="F309"/>
  <c r="E309"/>
  <c r="D309"/>
  <c r="J307"/>
  <c r="I307"/>
  <c r="H307"/>
  <c r="G307"/>
  <c r="F307"/>
  <c r="E307"/>
  <c r="D307"/>
  <c r="D294"/>
  <c r="D293"/>
  <c r="J292"/>
  <c r="I292"/>
  <c r="H292"/>
  <c r="G292"/>
  <c r="F292"/>
  <c r="E292"/>
  <c r="D291"/>
  <c r="D290"/>
  <c r="J289"/>
  <c r="I289"/>
  <c r="H289"/>
  <c r="H261" s="1"/>
  <c r="G289"/>
  <c r="F289"/>
  <c r="E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0"/>
  <c r="D259"/>
  <c r="I258"/>
  <c r="I242" s="1"/>
  <c r="H258"/>
  <c r="H242" s="1"/>
  <c r="G258"/>
  <c r="G242" s="1"/>
  <c r="F258"/>
  <c r="F242" s="1"/>
  <c r="E258"/>
  <c r="E242" s="1"/>
  <c r="D257"/>
  <c r="D256"/>
  <c r="D255"/>
  <c r="D254"/>
  <c r="D253"/>
  <c r="D252"/>
  <c r="D251"/>
  <c r="D250"/>
  <c r="D249"/>
  <c r="D248"/>
  <c r="D247"/>
  <c r="D246"/>
  <c r="D245"/>
  <c r="D244"/>
  <c r="D243"/>
  <c r="J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J223"/>
  <c r="I223"/>
  <c r="H223"/>
  <c r="G223"/>
  <c r="F223"/>
  <c r="E223"/>
  <c r="D222"/>
  <c r="D221"/>
  <c r="D220"/>
  <c r="G219"/>
  <c r="F219"/>
  <c r="E219"/>
  <c r="D218"/>
  <c r="D217"/>
  <c r="H216"/>
  <c r="H197" s="1"/>
  <c r="G216"/>
  <c r="F216"/>
  <c r="E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J197"/>
  <c r="I197"/>
  <c r="J178"/>
  <c r="I178"/>
  <c r="H178"/>
  <c r="G178"/>
  <c r="F178"/>
  <c r="E178"/>
  <c r="D178"/>
  <c r="D177"/>
  <c r="D176"/>
  <c r="D175"/>
  <c r="D174"/>
  <c r="I173"/>
  <c r="H173"/>
  <c r="G173"/>
  <c r="F173"/>
  <c r="E173"/>
  <c r="D172"/>
  <c r="D171"/>
  <c r="D170"/>
  <c r="D169"/>
  <c r="D168"/>
  <c r="D167"/>
  <c r="I166"/>
  <c r="H166"/>
  <c r="G166"/>
  <c r="F166"/>
  <c r="E166"/>
  <c r="D165"/>
  <c r="D164"/>
  <c r="F163"/>
  <c r="E163"/>
  <c r="D162"/>
  <c r="D161"/>
  <c r="F160"/>
  <c r="E160"/>
  <c r="D159"/>
  <c r="D158"/>
  <c r="D157"/>
  <c r="D156"/>
  <c r="D155"/>
  <c r="D154"/>
  <c r="D153"/>
  <c r="D152"/>
  <c r="D151"/>
  <c r="D150"/>
  <c r="D149"/>
  <c r="D148"/>
  <c r="J147"/>
  <c r="I147"/>
  <c r="H147"/>
  <c r="G147"/>
  <c r="D146"/>
  <c r="D145"/>
  <c r="G144"/>
  <c r="G129" s="1"/>
  <c r="F144"/>
  <c r="F129" s="1"/>
  <c r="E144"/>
  <c r="E129" s="1"/>
  <c r="D143"/>
  <c r="D142"/>
  <c r="D141"/>
  <c r="D140"/>
  <c r="D139"/>
  <c r="D138"/>
  <c r="D137"/>
  <c r="D136"/>
  <c r="D135"/>
  <c r="D134"/>
  <c r="D133"/>
  <c r="D132"/>
  <c r="D131"/>
  <c r="D130"/>
  <c r="J129"/>
  <c r="I129"/>
  <c r="H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I110"/>
  <c r="H110"/>
  <c r="G110"/>
  <c r="F110"/>
  <c r="E110"/>
  <c r="D109"/>
  <c r="D108"/>
  <c r="D107"/>
  <c r="D106"/>
  <c r="J105"/>
  <c r="J90" s="1"/>
  <c r="I105"/>
  <c r="I90" s="1"/>
  <c r="H105"/>
  <c r="H90" s="1"/>
  <c r="G105"/>
  <c r="G90" s="1"/>
  <c r="F105"/>
  <c r="F90" s="1"/>
  <c r="E105"/>
  <c r="E90" s="1"/>
  <c r="D104"/>
  <c r="D103"/>
  <c r="D102"/>
  <c r="D101"/>
  <c r="D100"/>
  <c r="D99"/>
  <c r="D98"/>
  <c r="D97"/>
  <c r="D96"/>
  <c r="D95"/>
  <c r="D94"/>
  <c r="D93"/>
  <c r="D92"/>
  <c r="D91"/>
  <c r="D89"/>
  <c r="D88"/>
  <c r="D87"/>
  <c r="D86"/>
  <c r="D85"/>
  <c r="D84"/>
  <c r="D83"/>
  <c r="D82"/>
  <c r="J81"/>
  <c r="I81"/>
  <c r="H81"/>
  <c r="G81"/>
  <c r="F81"/>
  <c r="E81"/>
  <c r="D80"/>
  <c r="D79"/>
  <c r="D78"/>
  <c r="D77"/>
  <c r="D76"/>
  <c r="D75"/>
  <c r="D74"/>
  <c r="D73"/>
  <c r="J72"/>
  <c r="I72"/>
  <c r="H72"/>
  <c r="G72"/>
  <c r="F72"/>
  <c r="E72"/>
  <c r="D71"/>
  <c r="D70" s="1"/>
  <c r="J70"/>
  <c r="I70"/>
  <c r="H70"/>
  <c r="G70"/>
  <c r="F70"/>
  <c r="E70"/>
  <c r="D69"/>
  <c r="D68"/>
  <c r="I67"/>
  <c r="H67"/>
  <c r="G67"/>
  <c r="F67"/>
  <c r="E67"/>
  <c r="D66"/>
  <c r="D65" s="1"/>
  <c r="J65"/>
  <c r="I65"/>
  <c r="H65"/>
  <c r="G65"/>
  <c r="F65"/>
  <c r="E65"/>
  <c r="D64"/>
  <c r="D63"/>
  <c r="J62"/>
  <c r="I62"/>
  <c r="H62"/>
  <c r="G62"/>
  <c r="F62"/>
  <c r="E62"/>
  <c r="D61"/>
  <c r="D60"/>
  <c r="D59"/>
  <c r="D58"/>
  <c r="D57"/>
  <c r="D56"/>
  <c r="J55"/>
  <c r="I55"/>
  <c r="H55"/>
  <c r="G55"/>
  <c r="F55"/>
  <c r="E55"/>
  <c r="D54"/>
  <c r="D53"/>
  <c r="D52"/>
  <c r="J51"/>
  <c r="I51"/>
  <c r="H51"/>
  <c r="G51"/>
  <c r="F51"/>
  <c r="E51"/>
  <c r="D50"/>
  <c r="D49"/>
  <c r="D48"/>
  <c r="D47"/>
  <c r="D46"/>
  <c r="D45"/>
  <c r="D44"/>
  <c r="D43"/>
  <c r="D42"/>
  <c r="D41"/>
  <c r="D40"/>
  <c r="D39"/>
  <c r="D38"/>
  <c r="J34"/>
  <c r="I34"/>
  <c r="H34"/>
  <c r="G34"/>
  <c r="F34"/>
  <c r="E34"/>
  <c r="D34"/>
  <c r="J28"/>
  <c r="I28"/>
  <c r="H28"/>
  <c r="G28"/>
  <c r="F28"/>
  <c r="E28"/>
  <c r="D28"/>
  <c r="J25"/>
  <c r="I25"/>
  <c r="H25"/>
  <c r="G25"/>
  <c r="F25"/>
  <c r="E25"/>
  <c r="D25"/>
  <c r="J21"/>
  <c r="I21"/>
  <c r="H21"/>
  <c r="G21"/>
  <c r="F21"/>
  <c r="E21"/>
  <c r="D21"/>
  <c r="J16"/>
  <c r="I16"/>
  <c r="H16"/>
  <c r="G16"/>
  <c r="F16"/>
  <c r="E16"/>
  <c r="D16"/>
  <c r="J10"/>
  <c r="I10"/>
  <c r="H10"/>
  <c r="G10"/>
  <c r="F10"/>
  <c r="E10"/>
  <c r="D10"/>
  <c r="J261" l="1"/>
  <c r="E261"/>
  <c r="G315"/>
  <c r="D62"/>
  <c r="F261"/>
  <c r="D67"/>
  <c r="G295"/>
  <c r="H295"/>
  <c r="J315"/>
  <c r="D163"/>
  <c r="D81"/>
  <c r="D90"/>
  <c r="D258"/>
  <c r="D242" s="1"/>
  <c r="F37"/>
  <c r="D438"/>
  <c r="D216"/>
  <c r="D295"/>
  <c r="D173"/>
  <c r="E197"/>
  <c r="D72"/>
  <c r="F5"/>
  <c r="G5"/>
  <c r="E147"/>
  <c r="F295"/>
  <c r="D464"/>
  <c r="I261"/>
  <c r="D443"/>
  <c r="G37"/>
  <c r="J295"/>
  <c r="D328"/>
  <c r="D289"/>
  <c r="D55"/>
  <c r="F197"/>
  <c r="E37"/>
  <c r="H315"/>
  <c r="D383"/>
  <c r="J37"/>
  <c r="D110"/>
  <c r="E295"/>
  <c r="I315"/>
  <c r="D446"/>
  <c r="D480"/>
  <c r="I5"/>
  <c r="F147"/>
  <c r="D166"/>
  <c r="G261"/>
  <c r="H5"/>
  <c r="J5"/>
  <c r="D5"/>
  <c r="H37"/>
  <c r="D160"/>
  <c r="D332"/>
  <c r="D429"/>
  <c r="I37"/>
  <c r="D223"/>
  <c r="D51"/>
  <c r="D219"/>
  <c r="I295"/>
  <c r="E315"/>
  <c r="D336"/>
  <c r="E5"/>
  <c r="D144"/>
  <c r="D129" s="1"/>
  <c r="G197"/>
  <c r="D292"/>
  <c r="F315"/>
  <c r="D475"/>
  <c r="D105"/>
  <c r="D147" l="1"/>
  <c r="D261"/>
  <c r="D37"/>
  <c r="J4"/>
  <c r="D197"/>
  <c r="G4"/>
  <c r="D315"/>
  <c r="I4"/>
  <c r="F4"/>
  <c r="H4"/>
  <c r="E4"/>
  <c r="D4" l="1"/>
</calcChain>
</file>

<file path=xl/sharedStrings.xml><?xml version="1.0" encoding="utf-8"?>
<sst xmlns="http://schemas.openxmlformats.org/spreadsheetml/2006/main" count="1547" uniqueCount="534">
  <si>
    <t>学校及专业名称</t>
  </si>
  <si>
    <t>学制</t>
  </si>
  <si>
    <t>招生计划数</t>
  </si>
  <si>
    <t>其中：</t>
  </si>
  <si>
    <t>对口专业</t>
  </si>
  <si>
    <t>备注</t>
  </si>
  <si>
    <t>文科</t>
  </si>
  <si>
    <t>理科</t>
  </si>
  <si>
    <t>体育(文)</t>
  </si>
  <si>
    <t>体育(理)</t>
  </si>
  <si>
    <t>艺术(文)</t>
  </si>
  <si>
    <t>艺术(理)</t>
  </si>
  <si>
    <t>全省合计</t>
  </si>
  <si>
    <t>汉语言文学</t>
  </si>
  <si>
    <t>语文教育、文秘</t>
  </si>
  <si>
    <t>电子信息工程</t>
  </si>
  <si>
    <t>电子信息工程技术、计算机信息管理、通信技术、移动互联应用技术、移动通信技术、应用电子技术</t>
  </si>
  <si>
    <t>专项计划</t>
  </si>
  <si>
    <t>社会体育指导与管理</t>
  </si>
  <si>
    <t>社会体育</t>
  </si>
  <si>
    <t>贵州职业技术学院办学点</t>
  </si>
  <si>
    <t>法学</t>
  </si>
  <si>
    <t>法律事务、法律文秘</t>
  </si>
  <si>
    <t>电子商务</t>
  </si>
  <si>
    <t>电子商务、物联网应用技术、物流管理、工商企业管理、电子商务技术</t>
  </si>
  <si>
    <t>旅游管理</t>
  </si>
  <si>
    <t>旅游管理、导游、酒店管理</t>
  </si>
  <si>
    <t>贵州轻工职业技术学院办学点</t>
  </si>
  <si>
    <t>财务管理</t>
  </si>
  <si>
    <t>财务管理、会计</t>
  </si>
  <si>
    <t>计算机科学与技术</t>
  </si>
  <si>
    <t>计算机网络技术、计算机应用技术、软件技术、移动互联应用技术、软件与信息服务、云计算技术与应用、大数据技术与应用</t>
  </si>
  <si>
    <t>贵阳幼儿师范高等专科学校办学点</t>
  </si>
  <si>
    <t>学前教育</t>
  </si>
  <si>
    <t>学前教育、语文教育、英语教育、表演艺术、早期教育</t>
  </si>
  <si>
    <t>体育教育</t>
  </si>
  <si>
    <t>贵州交通职业技术学院办学点</t>
  </si>
  <si>
    <t>机械设计制造及其自动化</t>
  </si>
  <si>
    <t>机电设备维修与管理、机电一体化技术、机械设计与制造、机械制造与自动化、汽车检测与维修技术、数控技术、工程机械运用技术、汽车运用与维修技术、汽车车身维修技术、轮机工程技术、新能源汽车技术、制冷与空调技术、工业机器人技术</t>
  </si>
  <si>
    <t>贵州建设职业技术学院办学点</t>
  </si>
  <si>
    <t>土木工程</t>
  </si>
  <si>
    <t>道路桥梁工程技术、建筑工程技术、建筑设计、建筑装饰工程技术、土木工程检测技术、城市轨道交通工程技术、市政工程技术、工程测量技术、地下与隧道工程技术</t>
  </si>
  <si>
    <t>工程管理</t>
  </si>
  <si>
    <t>建设工程管理、建设工程监理、工程测量技术、建筑工程技术、土木工程检测技术、城市轨道交通工程技术、城市轨道交通运营管理、安全技术与管理、建筑经济管理、地下与隧道工程技术</t>
  </si>
  <si>
    <t>工程造价</t>
  </si>
  <si>
    <t>工程造价、建筑工程技术、建筑经济管理、给排水工程技术</t>
  </si>
  <si>
    <t>贵州装备制造职业技术学院办学点</t>
  </si>
  <si>
    <t>电气工程及其自动化</t>
  </si>
  <si>
    <t>电气自动化技术、应用电子技术、电子信息工程技术、建筑电气工程技术、城市轨道交通机电技术、电梯工程技术、建筑智能化工程技术、交通枢纽运营管理、城市轨道交通通信信号技术</t>
  </si>
  <si>
    <t>航空服务艺术与管理</t>
  </si>
  <si>
    <t>航空服务、空中乘务、国际邮轮乘务管理、高速铁路客运乘务</t>
  </si>
  <si>
    <t>自动化</t>
  </si>
  <si>
    <t>电气自动化技术，机械制造与自动化，机电一体化技术、自动化类、电力系统自动化技术、焊接技术与自动化、电梯工程技术、工业机器人技术、电子信息类、电力客户服务与管理、高压输配电线路施工运行与维护</t>
  </si>
  <si>
    <t>电气自动化技术，机械制造与自动化，机电一体化技术、自动化类、电力系统自动化技术、焊接技术与自动化、电梯工程技术、工业机器人技术、、电子信息类、电力客户服务与管理、高压输配电线路施工运行与维护</t>
  </si>
  <si>
    <t>药学</t>
  </si>
  <si>
    <t>药学、中药学、药品生产技术、药品质量与安全、药品经营与管理、药品生物技术</t>
  </si>
  <si>
    <t>化学工程与工艺</t>
  </si>
  <si>
    <t>化工应用技术、精细化工技术、化工设备维修技术、化工装备技术、化学教育、化学制药技术、、应用化工技术</t>
  </si>
  <si>
    <t>行政管理</t>
  </si>
  <si>
    <t>行政管理、公共卫生管理、公共事业管理、劳动与社会保障、人力资源管理</t>
  </si>
  <si>
    <t>商务英语</t>
  </si>
  <si>
    <t>商务英语、英语教育、旅游英语</t>
  </si>
  <si>
    <t>音乐表演</t>
  </si>
  <si>
    <t>舞蹈表演</t>
  </si>
  <si>
    <t>旅游管理、酒店管理、旅游类、导游</t>
  </si>
  <si>
    <t>产品设计</t>
  </si>
  <si>
    <t>产品造型设计、电脑艺术广告设计、电脑艺术设计、动漫设计与制作、服装设计与工艺、服装设计与加工、工艺美术品设计、广告设计与制作、产品造型设计、交互媒体设计、旅游工艺品设计与制作、视觉传播设计与制作、视觉传达艺术设计、艺术设计</t>
  </si>
  <si>
    <t>贵州水利水电职业技术学院办学点</t>
  </si>
  <si>
    <t>建筑工程管理、建筑工程技术、工程造价、市政工程技术、建筑经济管理、工程测量技术、建设工程监理、建设项目信息化管理、建筑设备工程技术、工程测量与监理、工程监理</t>
  </si>
  <si>
    <t>城市轨道交通工程技术、城乡规划、道路桥梁工程技术、地下工程与隧道工程技术、地下与隧道工程技术、风景园林设计、给排水工程技术、工程测量技术、工程测量与监理、工程造价、公路工程检测技术、公路工程造价管理、建筑工程管理、建筑工程技术、建筑工程监理、建筑经济管理、建筑设备工程技术、建筑设计、建筑装饰工程技术、市政工程技术、水力水电施工技术、水利工程、水利水电工程管理、水利水电工程技术、水利水电建筑工程、土木工程检测技术、园林工程技术、园林技术</t>
  </si>
  <si>
    <t>大数据技术与应用、城市轨道交通通信信号技术、呼叫中心服务与管理、计算机多媒体技术、计算机类专业、计算机通信、计算机网络技术、计算机信息管理、计算机应用技术、软件技术、软件开发与项目管理、软件与信息服务、数字媒体应用技术、数字媒体应用技术、通信工程设计与监管、通信技术、网络数字媒体、物联网工程技术、移动互联应用技术、移动通信技术、应用电子技术、云计算技术与应用、智能交通技术运用</t>
  </si>
  <si>
    <t>贵州工业职业技术学院办学点</t>
  </si>
  <si>
    <t>化工应用技术、精细化工技术、化工设备维修技术、化工装备技术、化学教育、化学制药技术、工业分析技术、药品生产技术、环境评价与咨询服务、食品营养与检测、城市燃气工程技术、道路运输与路政管理（化学品安全管理方向）、绿色食品生产与检验</t>
  </si>
  <si>
    <t>贵州食品工程职业学院办学点</t>
  </si>
  <si>
    <t>会计学</t>
  </si>
  <si>
    <t>会计、财务管理、财务会计类、财政税务类、会计电算化、会计与审计、</t>
  </si>
  <si>
    <t>贵州电子商务职业技术学院办学点</t>
  </si>
  <si>
    <t>工商管理</t>
  </si>
  <si>
    <t>财务管理、财务会计类、财政税务类、电子商务、工商管理类、工商企业管理、连锁经营管理、商务管理、商务经济与代理、市场营销投资与理财、网络营销、物流金融管理、项目管理、信用管理、营销与策划、资产评估与管理</t>
  </si>
  <si>
    <t>黔南民族职业技术学院办学点</t>
  </si>
  <si>
    <t>软件工程</t>
  </si>
  <si>
    <t>市场营销</t>
  </si>
  <si>
    <t>市场营销、市场营销（互联网营销方向）、营销与策划、市场营销（中外合作办学）、会计（中外合作办学）、会计、审计、会计电算化、财务管理、茶艺与茶叶营销、药品经营与管理、工商企业管理、包装工程技术、眼视光技术，卫生检验与检疫技术</t>
  </si>
  <si>
    <t>物流管理</t>
  </si>
  <si>
    <t>物流管理、物流管理（中外合作办学）、会计（中外合作办学）、会计、审计、会计电算化、财务管理、酒店管理、旅游管理</t>
  </si>
  <si>
    <t>保险学</t>
  </si>
  <si>
    <t>金融保险、金融管理、金融保险（中外合作办学）、农村金融</t>
  </si>
  <si>
    <t>工程造价、建设工程管理、建筑工程管理、物流管理、物流管理（中外合作办学）、会计（中外合作办学）、会计、市场营销、市场营销（互联网营销方向）、营销与策划、市场营销（中外合作办学）</t>
  </si>
  <si>
    <t>信息管理与信息系统</t>
  </si>
  <si>
    <t>计算机类、计算机网络技术、计算机应用技术、软件技术、电子信息工程技术、物流管理、物流管理（中外合作办学）、会计（中外合作办学）、会计、市场营销、市场营销（互联网营销方向）、营销与策划、市场营销（中外合作办学）</t>
  </si>
  <si>
    <t>法律事务、法律文秘、金融保险、金融管理、金融保险（中外合作办学）</t>
  </si>
  <si>
    <t>临床医学</t>
  </si>
  <si>
    <t>护理学</t>
  </si>
  <si>
    <t>护理及其方向、助产及其方向</t>
  </si>
  <si>
    <t>医学检验技术</t>
  </si>
  <si>
    <t>医学影像技术</t>
  </si>
  <si>
    <t>口腔医学</t>
  </si>
  <si>
    <t>食品卫生与营养学</t>
  </si>
  <si>
    <t>医学营养、食品营养与检测</t>
  </si>
  <si>
    <t>预防医学</t>
  </si>
  <si>
    <t>食品质量与安全</t>
  </si>
  <si>
    <t>公共事业管理</t>
  </si>
  <si>
    <t>公共卫生管理、健康管理</t>
  </si>
  <si>
    <t>护理</t>
  </si>
  <si>
    <t>助产学</t>
  </si>
  <si>
    <t>助产</t>
  </si>
  <si>
    <t>康复治疗学</t>
  </si>
  <si>
    <t>康复治疗技术</t>
  </si>
  <si>
    <t>医学信息工程</t>
  </si>
  <si>
    <t>计算机应用技术、计算机信息管理、软件技术、云计算技术与应用、大数据技术与应用</t>
  </si>
  <si>
    <t>信息与计算科学</t>
  </si>
  <si>
    <t>口腔医学技术</t>
  </si>
  <si>
    <t>遵义医科大学珠海校区</t>
  </si>
  <si>
    <t>护理、助产</t>
  </si>
  <si>
    <t>康复治疗技术、中医康复技术</t>
  </si>
  <si>
    <t>中药学</t>
  </si>
  <si>
    <t>中药、中药生产与加工、中草药栽培技术</t>
  </si>
  <si>
    <t>中医学</t>
  </si>
  <si>
    <t>针灸推拿学</t>
  </si>
  <si>
    <t>针灸推拿</t>
  </si>
  <si>
    <t>药学、药品生产技术、药品质量与安全</t>
  </si>
  <si>
    <t>健康服务与管理</t>
  </si>
  <si>
    <t>健康管理、卫生信息管理、药品经营与管理、老年服务与管理、幼儿发展与健康管理、食品药品监督管理、医疗器械维护与管理、老年保健与管理、公共卫生管理</t>
  </si>
  <si>
    <t>计算机网络技术、计算机应用技术、计算机信息管理、云计算技术与应用、大数据技术与应用</t>
  </si>
  <si>
    <t>学前教育、幼儿发展与健康管理</t>
  </si>
  <si>
    <t>旅游管理、酒店管理、导游、电子商务、健康管理、康复治疗技术</t>
  </si>
  <si>
    <t>公共关系学</t>
  </si>
  <si>
    <t>市场营销、营销与策划、广告策划与营销、商务管理、工商企业管理、网络营销、电子商务、社会工作、社区管理与服务、公共事务管理、行政管理、人力资源管理</t>
  </si>
  <si>
    <t>土地资源管理</t>
  </si>
  <si>
    <t>国土资源调查与管理、测绘地理信息技术、城乡规划、房地产经营与管理、房地产经营与估价</t>
  </si>
  <si>
    <t>信用管理</t>
  </si>
  <si>
    <r>
      <rPr>
        <sz val="9"/>
        <rFont val="宋体"/>
        <family val="3"/>
        <charset val="134"/>
        <scheme val="major"/>
      </rPr>
      <t>互联网金融、金融保险、农村金融、金融管理、</t>
    </r>
    <r>
      <rPr>
        <sz val="8.5"/>
        <rFont val="宋体"/>
        <family val="3"/>
        <charset val="134"/>
        <scheme val="major"/>
      </rPr>
      <t>资产评估与管理、会计电算化、审计</t>
    </r>
  </si>
  <si>
    <t>语文教育、文秘、汉语</t>
  </si>
  <si>
    <t>休闲体育</t>
  </si>
  <si>
    <t>音乐学</t>
  </si>
  <si>
    <t>音乐教育、音乐表演、现代流行音乐、歌舞表演（音乐方向）</t>
  </si>
  <si>
    <t>数字媒体艺术</t>
  </si>
  <si>
    <t>视觉传播设计与制作、数字媒体艺术设计、动漫设计</t>
  </si>
  <si>
    <t>应用化学</t>
  </si>
  <si>
    <t>应用化工技术、有机化工生产技术、精细化工技术、化学教育、工业分析技术、工业分析与检验、化学制药技术</t>
  </si>
  <si>
    <t>电子信息科学与技术</t>
  </si>
  <si>
    <t>电子信息工程技术、应用电子技术</t>
  </si>
  <si>
    <t>计算机应用技术、计算机网络技术、计算机信息管理、软件技术、大数据技术与应用</t>
  </si>
  <si>
    <t>贵州农业职业学院办学点</t>
  </si>
  <si>
    <t>应用生物科学</t>
  </si>
  <si>
    <t>茶树栽培与茶叶加工、畜牧兽医、动物医学、林业技术、绿色食品生产与检验、农产品加工与质量检测、生态农业技术、食品加工技术、食品检测技术、食品营养与检测、食用菌生产与加工、饲料与动物营养、园林技术、园艺技术、中草药栽培技术、宠物养护与训导、宠物临床诊疗技术、休闲农业、茶艺与茶叶营销</t>
  </si>
  <si>
    <t>道路桥梁工程技术、建筑工程技术、道路运输类(路桥系)、城市轨道交通工程技术、地下与隧道工程技术、市政工程技术，土建施工类</t>
  </si>
  <si>
    <t>机械电子工程</t>
  </si>
  <si>
    <t>机械制造与自动化、工程机械运用技术、机电一体化技术、机电设备维修与管理、城市轨道交通机电技术、飞机机电设备维修、城市轨道交通机电技术</t>
  </si>
  <si>
    <t>酿酒工程</t>
  </si>
  <si>
    <t>食品生物技术、酿酒技术、食品加工技术、农产品加工与质量检测、食品质量与安全、食品营养与检测、绿色食品生产与检验、有机化工生产技术、精细化工技术</t>
  </si>
  <si>
    <t>资源与勘查工程</t>
  </si>
  <si>
    <t>工程地质勘查、煤矿开采技术、工程测量技术、环境工程技术</t>
  </si>
  <si>
    <t>新能源科学与工程</t>
  </si>
  <si>
    <t>应用化工技术、有机化工生产技术、工业分析与检验、新能源汽车技术、风力发电工程技术、风电系统运行与维护、生物质能应用技术、光伏发电技术与应用、太阳能光热技术与应用</t>
  </si>
  <si>
    <t>安全工程</t>
  </si>
  <si>
    <t>安全技术与管理、煤矿开采技术、机械制造与自动化、工程机械运用技术、信息安全与管理、建筑工程技术、建设工程管理</t>
  </si>
  <si>
    <t>交通工程</t>
  </si>
  <si>
    <t>智能交通技术运用、交通枢纽运营管理、道路桥梁工程技术、道路运输类（路桥系）、城市轨道交通类、城市轨道交通工程技术、城市轨道交通通信信号技术、城市轨道交通车辆技术、城市轨道交通机电技术、城市轨道交通运营管理、轮机工程技术、地下与隧道工程技术、铁道工程技术、土木工程检测技术、计算机应用技术、物联网应用技术、物联网工程技术、大数据技术与应用。</t>
  </si>
  <si>
    <t>房地产经营与估价、房地产经营与管理、工程造价、建设工程管理、建设工程监理、建筑工程管理、建筑经济管理、建设工程管理类专业、建筑工程技术、建筑工程技术(工业与民用建筑方向)、建筑工程技术(项目管理方向)、土建施工类专业、 城市检测与工程技术、城市燃气工程技术、给排水工程技术、市政工程技术、道路桥梁工程技术、地下工程与隧道工程技术、城市轨道交通工程技术、水利水电工程技术、工程管理、建筑装饰工程技术、园林工程技术、建筑设备工程技术、建筑智能化、工程测量技术、测绘地理信息技术、建筑材料工程技术、新型建筑材料技术、土木工程检测技术、消防工程技术</t>
  </si>
  <si>
    <t>电子商务、物流管理、连锁经营管理、国际商务、商务管理、市场营销</t>
  </si>
  <si>
    <t>会计、财务管理、会计电算化、审计、税务、资产评估与管理</t>
  </si>
  <si>
    <t>工商企业管理、市场营销、房地产经营与管理、汽车营销与服务、广告策划与营销</t>
  </si>
  <si>
    <t>法律事务、法律文秘、社区管理与服务、安全防范技术、公安类专业</t>
  </si>
  <si>
    <t>监狱学</t>
  </si>
  <si>
    <t>秘书学</t>
  </si>
  <si>
    <t>秘书学、文秘、法律文秘</t>
  </si>
  <si>
    <t>社会学</t>
  </si>
  <si>
    <t>社会工作、社会福利事业管理、青少年工作与管理、社区管理与服务、公共关系、民政管理、劳动与社会保障、公益慈善事业管理、老年服务与管理</t>
  </si>
  <si>
    <t>社会工作</t>
  </si>
  <si>
    <t>旅游管理、酒店管理、旅游服务与管理、导游、涉外旅游、旅游英语</t>
  </si>
  <si>
    <t>物流管理、电子商务、物联网应用技术、计算机网络技术(物联网方向)、包装工程技术</t>
  </si>
  <si>
    <t>行政管理、城镇规划、经济信息管理、人力资源管理、市场营销、工商行政管理、财务管理</t>
  </si>
  <si>
    <t>英语（师范类）</t>
  </si>
  <si>
    <t>英语教育</t>
  </si>
  <si>
    <t>电子信息工程、电子信息工程技术、应用电子技术</t>
  </si>
  <si>
    <t>物联网工程</t>
  </si>
  <si>
    <t>物联网工程、物联网应用技术</t>
  </si>
  <si>
    <t>计算机科学与技术（网络应用）</t>
  </si>
  <si>
    <t>计算机应用技术、计算机网络技术、计算机应用技术(云计算方向）计算机信息管理、云计算技术与应用、计算机类、软件技术、软件与信息服务、大数据技术与应用、信息安全与管理、移动应用开发</t>
  </si>
  <si>
    <t>生物技术</t>
  </si>
  <si>
    <t>作物生产技术、生态农业技术、农产品加工与质量检测</t>
  </si>
  <si>
    <t>茶学</t>
  </si>
  <si>
    <t>茶树栽培与茶叶加工、茶艺与茶叶营销</t>
  </si>
  <si>
    <t>学前教育（师范类）</t>
  </si>
  <si>
    <t>学前教育、早期教育</t>
  </si>
  <si>
    <t>音乐学（师范类）</t>
  </si>
  <si>
    <t>音乐教育、音乐表演</t>
  </si>
  <si>
    <t>体育教育、社会体育</t>
  </si>
  <si>
    <t>语文教育</t>
  </si>
  <si>
    <t>旅游管理、酒店管理</t>
  </si>
  <si>
    <t>英语</t>
  </si>
  <si>
    <t>小学教育</t>
  </si>
  <si>
    <t>小学教育、语文教育、数学教育</t>
  </si>
  <si>
    <t>数学与应用数学</t>
  </si>
  <si>
    <t>数学教育</t>
  </si>
  <si>
    <t>音乐教育、音乐表演、表演艺术、歌舞表演</t>
  </si>
  <si>
    <t>舞蹈编导</t>
  </si>
  <si>
    <t>舞蹈表演、舞蹈教育</t>
  </si>
  <si>
    <t>美术学</t>
  </si>
  <si>
    <t>美术教育</t>
  </si>
  <si>
    <t>遵义医药高等专科学校办学点</t>
  </si>
  <si>
    <t>社会工作、社区管理与服务、老年服务与管理、社区康复、家政服务与管理、老年保健与管理、健康管理</t>
  </si>
  <si>
    <t>食品营养与检验教育</t>
  </si>
  <si>
    <t>食品营养与检测、医学营养、食品质量与安全、食品检测技术、食品加工技术、食品药品监督管理、烹调工艺与营养</t>
  </si>
  <si>
    <t>遵义职业技术学院办学点</t>
  </si>
  <si>
    <t>财政税务类、金融类、财务会计类、工商管理类、市场营销类、审计类所有专业</t>
  </si>
  <si>
    <t>建筑工程技术、建设工程管理、道路桥梁工程技术、市政工程技术、水利工程、水利水电工程技术、水利水电建筑工程、地下与隧道工程技术、土木工程检测技术、工程造价</t>
  </si>
  <si>
    <t>植物科学与技术</t>
  </si>
  <si>
    <t>作物生产技术、休闲农业、生态农业技术、园艺技术、茶树栽培与茶叶加工、中草药栽培技术、农产品加工与质量检测、园林技术、林业技术、绿色食品生产与检验</t>
  </si>
  <si>
    <t>文秘、语文教育</t>
  </si>
  <si>
    <t>旅游英语、英语教育</t>
  </si>
  <si>
    <t>法律事务</t>
  </si>
  <si>
    <t>经济学</t>
  </si>
  <si>
    <t>会计、市场营销</t>
  </si>
  <si>
    <t>应用电子技术、电子信息工程技术、物联网应用技术</t>
  </si>
  <si>
    <t>软件技术</t>
  </si>
  <si>
    <t>语文教育、汉语</t>
  </si>
  <si>
    <t>英语教育、商务英语</t>
  </si>
  <si>
    <t>财务管理、会计、会计电算化</t>
  </si>
  <si>
    <t>计算机类、计算机应用技术、计算机网络技术、计算机信息管理、大数据技术与应用</t>
  </si>
  <si>
    <t>土木工程 </t>
  </si>
  <si>
    <t>建筑工程技术、建设工程管理、建设工程监理、土木工程检测技术、建筑材料工程技术、道路桥梁工程技术、地下与隧道工程技术</t>
  </si>
  <si>
    <t>机械制造与自动化、机械设计与制造、机电设备维修与管理、机电一体化技术</t>
  </si>
  <si>
    <t>美术教育、美术</t>
  </si>
  <si>
    <t>毕节职业技术学院办学点</t>
  </si>
  <si>
    <t>学前教育、早期教育、幼儿发展与管理</t>
  </si>
  <si>
    <r>
      <rPr>
        <sz val="9"/>
        <rFont val="宋体"/>
        <family val="3"/>
        <charset val="134"/>
        <scheme val="major"/>
      </rPr>
      <t>电信服务与管理、电子信息工程技术、通信技术、物联网工程技术、物联网应用技术、移动通信技术、应用电子技术、电气自动化技术</t>
    </r>
    <r>
      <rPr>
        <sz val="8.5"/>
        <rFont val="宋体"/>
        <family val="3"/>
        <charset val="134"/>
        <scheme val="major"/>
      </rPr>
      <t>、机电一体化技术、电力系统自动化技术</t>
    </r>
  </si>
  <si>
    <t>计算机应用技术、计算机网络技术、计算机信息管理、软件技术、软件与信息服务、数字媒体应用技术、信息安全与管理、云计算技术与应用</t>
  </si>
  <si>
    <t>北京中关村软件园合办班</t>
  </si>
  <si>
    <t>数据科学与大数据技术</t>
  </si>
  <si>
    <t>数学教育、大数据技术与应用、计算机应用技术、计算机网络技术、计算机信息管理、软件技术、软件与信息服务、数字媒体应用技术、信息安全与管理、云计算技术与应用</t>
  </si>
  <si>
    <t>艺术设计学</t>
  </si>
  <si>
    <t>艺术设计、工艺美术设计、广告设计与制作、服装设计与工艺、设计类</t>
  </si>
  <si>
    <t>公共事务管理、公共卫生管理</t>
  </si>
  <si>
    <t>房地产开发与管理</t>
  </si>
  <si>
    <t>房地产经营与管理、房地产经营与估价</t>
  </si>
  <si>
    <t>农村区域发展</t>
  </si>
  <si>
    <t>农业经济管理、工商企业管理、市场营销、园林技术、园林工程技术、电子商务、茶树栽培与茶叶加工、茶艺与茶叶营销、中草药栽培技术、农村金融、农业装备应用技术、生态农业技术、公共事务管理、行政管理</t>
  </si>
  <si>
    <t>思想政治教育</t>
  </si>
  <si>
    <t>社会工作、社区管理与服务</t>
  </si>
  <si>
    <t>应用化工技术、化工生物技术、化工技术类专业</t>
  </si>
  <si>
    <t>食品质量与安全、食品加工技术、食品营养与检测、食品工业类专业、食品生物技术、食品检测技术、绿色食品生产与检验、食品药品监督管理</t>
  </si>
  <si>
    <t>化学</t>
  </si>
  <si>
    <t>英语教育、旅游英语、商务英语</t>
  </si>
  <si>
    <t>数学教育、小学教育理科</t>
  </si>
  <si>
    <t>水土保持与荒漠化防治</t>
  </si>
  <si>
    <t>林业技术、生态农业技术、水利水电工程管理、水利水电建筑工程、水利水电工程技术</t>
  </si>
  <si>
    <t>测绘工程</t>
  </si>
  <si>
    <t>工程测量技术、无人机应用技术、国土资源调查与管理、工程造价、工程测量与监理、测绘地理信息技术、土建施工类、土木工程检测技术、建筑设计</t>
  </si>
  <si>
    <t>环境工程</t>
  </si>
  <si>
    <t>环境评价与咨询服务、环境工程技术、给排水工程技术</t>
  </si>
  <si>
    <t>旅游管理、导游、酒店管理、餐饮管理、市场营销、电子商务、旅游英语、空中乘务</t>
  </si>
  <si>
    <t>文化产业管理</t>
  </si>
  <si>
    <t>铜仁职业技术学院办学点</t>
  </si>
  <si>
    <t>农学</t>
  </si>
  <si>
    <t>茶树栽培与茶叶加工、粮油储藏与检测技术、畜牧兽医、林业技术、绿色食品生产与检验、农产品加工与质量检测、生态农业技术、食品加工技术、食品生物技术、食品营养与检测、食品质量与安全、食用菌生产与加工、饲料与动物营养、休闲农业、中草药栽培技术、作物生产技术</t>
  </si>
  <si>
    <t>设施农业科学与工程</t>
  </si>
  <si>
    <t>会计、财务会计类、农村合作金融、物流金融管理</t>
  </si>
  <si>
    <t>学期教育、早期教育、幼儿发展与健康管理</t>
  </si>
  <si>
    <t>移动通信技术、计算机网络技术、计算机应用技术大数据技术与应用、软件技术、计算机信息管理、电子商务技术</t>
  </si>
  <si>
    <t>思想政治教育、法律文秘、法律事务</t>
  </si>
  <si>
    <t>建筑工程技术、城市轨道交通工程技术、 道路桥梁工程技术、建筑设计、建筑工程技术、土建施工类专业、土木工程检测技术</t>
  </si>
  <si>
    <t>美术教育、环境艺术设计、装潢艺术设计、装饰艺术设计</t>
  </si>
  <si>
    <t>环境设计</t>
  </si>
  <si>
    <t>美术教育、环境艺术设计、装潢艺术设计、装饰艺术设计、服装与服饰设计</t>
  </si>
  <si>
    <t xml:space="preserve"> 专项计划</t>
  </si>
  <si>
    <t>贵州电子信息职业技术学院办学点</t>
  </si>
  <si>
    <t>移动通信技术、大数据技术与应用、电子商务、电子信息工程技术、物联网工程技术、移动互联应用技术、通信技术</t>
  </si>
  <si>
    <t>黔东南民族职业技术学院办学点</t>
  </si>
  <si>
    <t>药学、药品生产技术</t>
  </si>
  <si>
    <t>建筑工程技术、工程造价、建设工程监理、建筑工程管理、建筑经济管理</t>
  </si>
  <si>
    <t>旅游管理、导游、酒店管理、旅游服务与管理、会展策划与管理、涉外旅游、航空运输大类</t>
  </si>
  <si>
    <t>铜仁幼儿师范高等专科学校办学点</t>
  </si>
  <si>
    <t>舞蹈学</t>
  </si>
  <si>
    <t>音乐教育、舞蹈教育、舞蹈表演</t>
  </si>
  <si>
    <t>水利水电工程</t>
  </si>
  <si>
    <t>水利工程、水利水电工程技术、水利水电建筑工程、水利水电工程管理、工程造价（水利工程方向）、工程测量技术（水利工程方向）</t>
  </si>
  <si>
    <t>小学教育（师范）</t>
  </si>
  <si>
    <t>学前教育、小学教育、初等教育、语文教育</t>
  </si>
  <si>
    <t>园林</t>
  </si>
  <si>
    <t>园林技术、园林工程技术、园艺技术、设施农业技术、林业技术</t>
  </si>
  <si>
    <t>文秘、语文教育、小学教育、法律文秘、初等教育</t>
  </si>
  <si>
    <t>英语（师范）</t>
  </si>
  <si>
    <t>旅游管理、酒店管理、旅行社经营管理、导游、涉外旅游</t>
  </si>
  <si>
    <t>学前教育（师范）</t>
  </si>
  <si>
    <t>学前教育、小学教育、初等教育、语文教育、早期教育</t>
  </si>
  <si>
    <t>思想政治教育（师范）</t>
  </si>
  <si>
    <t>思想政治教育、法律事务、法律文秘、公共关系、公共事务管理、行政管理、社会工作</t>
  </si>
  <si>
    <t>美术学（师范）</t>
  </si>
  <si>
    <t>会计、财务管理、财务会计类专业、会计电算化、审计、市场营销</t>
  </si>
  <si>
    <t>文秘、法律文秘</t>
  </si>
  <si>
    <t>新闻学</t>
  </si>
  <si>
    <t>新闻采编与制作</t>
  </si>
  <si>
    <t>计算机网络技术、计算机信息管理、计算机应用技术、软件技术、软件与信息服务、云计算技术与应用、计算机类</t>
  </si>
  <si>
    <t>通信技术、物联网工程技术、物联网应用技术、电子信息工程技术</t>
  </si>
  <si>
    <t>软件技术、软件与信息服务</t>
  </si>
  <si>
    <t>大数据技术与应用</t>
  </si>
  <si>
    <t>电气自动化技术、电力系统自动化技术、应用电子技术、智能控制技术</t>
  </si>
  <si>
    <t>能源与动力工程</t>
  </si>
  <si>
    <t>供用电技术、发电厂及电力系统</t>
  </si>
  <si>
    <t>应用化工技术、材料工程技术</t>
  </si>
  <si>
    <t>冶金工程</t>
  </si>
  <si>
    <t>材料工程技术</t>
  </si>
  <si>
    <t>化学教育</t>
  </si>
  <si>
    <t>环境工程技术、环境评价与咨询服务、给排水工程技术</t>
  </si>
  <si>
    <t>采矿工程</t>
  </si>
  <si>
    <t>煤矿开采技术</t>
  </si>
  <si>
    <t>女生及色盲考生不能报考</t>
  </si>
  <si>
    <t>安全技术与管理、安全防范技术</t>
  </si>
  <si>
    <t>地质工程</t>
  </si>
  <si>
    <t>工程测量技术、工程测量与监理、工程地质勘查</t>
  </si>
  <si>
    <t>机电设备维修与管理、机电一体化技术、汽车检测与维修技术、汽车电子技术</t>
  </si>
  <si>
    <t>色盲考生不能报考</t>
  </si>
  <si>
    <t>专项计划（色盲考生不能报考）</t>
  </si>
  <si>
    <t>数控设备应用与维护、数控技术、工程机械运用技术、机械制造与自动化、机械设计与制造</t>
  </si>
  <si>
    <t>土木工程检测技术、市政工程技术、地下与隧道工程技术、建筑工程技术、道路桥梁工程技术、土建施工类专业</t>
  </si>
  <si>
    <t>旅游管理与服务教育</t>
  </si>
  <si>
    <t>旅游管理、导游、旅游类</t>
  </si>
  <si>
    <t>酒店管理</t>
  </si>
  <si>
    <t>餐饮管理、酒店管理</t>
  </si>
  <si>
    <t>地理科学</t>
  </si>
  <si>
    <t>测绘地理信息技术</t>
  </si>
  <si>
    <t>美术教育、动漫设计、美术</t>
  </si>
  <si>
    <t>城乡规划</t>
  </si>
  <si>
    <t>数字媒体艺术设计</t>
  </si>
  <si>
    <t>作物生产技术、中草药栽培技术、生态农业技术、园艺技术</t>
  </si>
  <si>
    <t>经济统计学</t>
  </si>
  <si>
    <t>财务管理、金融管理、会计</t>
  </si>
  <si>
    <t>城市管理</t>
  </si>
  <si>
    <t>公共事务管理、人力资源管理、市场营销</t>
  </si>
  <si>
    <t>经济与金融</t>
  </si>
  <si>
    <t>金融管理、经济信息管理、农村金融、农业经济管理</t>
  </si>
  <si>
    <t>旅游英语、商务英语、英语教育</t>
  </si>
  <si>
    <t>翻译</t>
  </si>
  <si>
    <t>表演艺术（学前教育）、特殊教育、学前教育、学前教育学、学前心理学、早期教育</t>
  </si>
  <si>
    <t>表演艺术（学前教育）、初等教育、数学教育、特殊教育、小学教育、学前教育、学前教育学、学前心理学、艺术教育、英语教育、语文教育</t>
  </si>
  <si>
    <t>应用心理学</t>
  </si>
  <si>
    <t>应用心理学、心理咨询、初等教育</t>
  </si>
  <si>
    <t>财务管理、工商企业管理、会计、会计(中外合作办学)、会计电算化、会计与审计、金融管理、经济信息管理、资产评估与管理</t>
  </si>
  <si>
    <t>人文地理与城乡规划</t>
  </si>
  <si>
    <t>测绘地理信息技术、城市管理与监察、城乡规划、城镇规划、工程测量技术、工程测量与监理、工程地质勘查、环境检测与治理技术、水环境监测与保护</t>
  </si>
  <si>
    <t>运动康复</t>
  </si>
  <si>
    <t>护理、康复治疗技术、社区康复、针灸推拿、中医康复技术、中医养生保健</t>
  </si>
  <si>
    <t>物理学</t>
  </si>
  <si>
    <t>电子测量技术与仪器、电子信息工程技术、通信技术、通信网络与设备、通信系统运行管理、物理教育、信息安全技术、移动通信技术、应用电子技术</t>
  </si>
  <si>
    <t>电子科学与技术</t>
  </si>
  <si>
    <t>电气自动化技术、电子设备与运行管理、电子信息工程技术、计算机通信、汽车电子技术、通信技术、通信网络与设备、移动互联应用技术、移动通信技术、应用电子技术</t>
  </si>
  <si>
    <t>安全技术与管理、煤矿开采技术、民航安全技术管理</t>
  </si>
  <si>
    <t>汽车服务工程</t>
  </si>
  <si>
    <t>工程机械技术服务与营销、工程机械控制技术、工程机械运用技术、工程机械运用与维护、工业机器人技术、焊接技术与自动化、机电设备维修与管理、机电一体化技术、机械设计与制造、机械制造与自动化、模具设计与制造、汽车车身维修技术、汽车电子技术、汽车定损与评估、汽车检测与维修技术、汽车营销与服务、汽车运用技术、汽车运用与维修技术、汽车整形技术、汽车制造与装配技术、数控技术、数控设备应用与维护、新能源汽车技术、新能源汽车运用与维修、新能源汽车维修技术</t>
  </si>
  <si>
    <t>计算机多媒体技术、计算机类专业、计算机通信、计算机网络技术、计算机信息管理、计算机应用技术、软件技术、软件开发与项目管理、软件与信息服务、数字媒体应用技术、网络数字媒体</t>
  </si>
  <si>
    <t>计算机网络技术、计算机信息管理、计算机应用技术、物联网工程技术、物流管理</t>
  </si>
  <si>
    <t>网络工程</t>
  </si>
  <si>
    <t>物联网工程技术、计算机网络技术、信息安全与管理、物联网应用技术、移动互联应用技术</t>
  </si>
  <si>
    <t>计算机信息管理、计算机应用技术、软件技术</t>
  </si>
  <si>
    <t>表演艺术（器乐）、表演艺术（声乐）、歌舞表演（音乐方向）、器乐表演、声乐表演、音乐表演、音乐教育、现代流行音乐、</t>
  </si>
  <si>
    <t>产品造型设计、电脑艺术广告设计、电脑艺术设计、动漫设计与制作、服装设计与工艺、服装设计与加工、服装与服饰设计、工艺美术品设计、广告设计与制作、环境艺术设计、建筑室内设计、交互媒体设计、旅游工艺品设计与制作、美术教育、美术学、视觉传播设计与制作、视觉传达艺术设计、室内设计技术、室内艺术设计、数字媒体艺术设计、陶瓷设计与工艺、艺术设计、装潢艺术设计、装饰艺术设计</t>
  </si>
  <si>
    <t>表演艺术、表演艺术（舞蹈方向）、舞蹈表演、舞蹈教育、歌舞表演（舞蹈方向）</t>
  </si>
  <si>
    <t>初等教育、文秘、语文教育</t>
  </si>
  <si>
    <t>汉语言文学（文秘方向）</t>
  </si>
  <si>
    <t>汉语国际教育</t>
  </si>
  <si>
    <t>广播电视学</t>
  </si>
  <si>
    <t>播音与主持、广播电视网络技术、广告策划与营销、文秘、新闻采编与制作、影视动画、影视广告</t>
  </si>
  <si>
    <t>网络与新媒体</t>
  </si>
  <si>
    <t>数字媒体应用技术、环境艺术设计、视觉传达设计、艺术设计、商业展示设计、广告设计与制作专业、动漫设计专业、视觉传播设计与制作专业、工艺美术品设计专业</t>
  </si>
  <si>
    <t>生物科学</t>
  </si>
  <si>
    <t>化工生物技术、生物化工工艺、生物教育、生物制药技术、食品生物技术、药品生产技术</t>
  </si>
  <si>
    <t>材料工程技术、工业分析技术、工业分析与检验、化学教育、化学制药技术、环境化学、环境科学、环境微生物、应用化工技术、有机化工生产技术</t>
  </si>
  <si>
    <t>工业分析技术、工业分析与检验、化学教育、化学制药技术、环境工程、环境化学、环境科学、环境微生物、煤炭深加工与利用、生化制药技术、生物制药技术、水环境监测与保护、应用化工技术、有机化工生产技术、水环境检测、水污染治理技术</t>
  </si>
  <si>
    <t>生物制药技术、食品生物技术、水产养殖技术、现代农业技术、中草药栽培技术、作物生产技术、食品药品监督管理</t>
  </si>
  <si>
    <t>初等教育、计算机应用技术、数学教育、统计学</t>
  </si>
  <si>
    <t>统计学</t>
  </si>
  <si>
    <t>会计、计算机应用技术、数学教育、统计学</t>
  </si>
  <si>
    <t>政治学与行政学</t>
  </si>
  <si>
    <t>法律事务、法律文秘、公共关系、公共事务管理、公益慈善事业管理、行政管理、劳动与社会保障、民政管理、人力资源管理、社会福利事业管理、社会工作、社区管理与服务</t>
  </si>
  <si>
    <t>法律事务、法律文秘、公共关系、公共事务管理、行政管理、劳动与社会保障、民政管理、青少年工作与管理、人力资源管理、社会工作、社区管理与服务</t>
  </si>
  <si>
    <t>民族学</t>
  </si>
  <si>
    <t>语文教育、导游</t>
  </si>
  <si>
    <t>历史学</t>
  </si>
  <si>
    <t>历史教育、文物修复与保护</t>
  </si>
  <si>
    <t>物业管理，工商企业管理，房地产经营与管理，市场营销，物流管理、工业工程技术、药品质量与安全、药品经营与管理、邮政通信管理、快递运营管理、商务管理、商检技术、连锁经营管理、市场管理与服务、品牌代理经营、餐饮管理、出版信息管理、旅游管理、酒店管理、餐饮管理、会展策划与管理、旅游管理、交通枢纽运营管理、市场营销（互联网营销方向）</t>
  </si>
  <si>
    <t>视觉传达设计</t>
  </si>
  <si>
    <t>服装与服饰设计、产品艺术设计、动漫设计、工艺美术品设计、广告设计与制作、美术、艺术设计、数字媒体艺术设计、视觉传播设计与制作、视觉传达艺术设计、陶瓷设计与工艺、印刷媒体设计与制作、包装艺术设计、动漫设计、游戏设计、摄影与摄像艺术、服装设计与工艺、工艺美术品设计（装潢艺术设计方向）</t>
  </si>
  <si>
    <t>电子信息类专业、计算机应用技术、计算机网络技术、计算机信息管理、计算机应用技术（云计算方向）、计算机多媒体技术、电子信息工程技术、应用电子技术、通信技术、大数据技术与应用、林业信息技术与管理、环境信息技术、计算机系统与维护、软件技术、软件与信息服务、嵌入式技术与应用、信息安全与管理、移动应用开发、云计算技术与应用、电子商务技术、移动商务、司法信息技术、计算机类、物联网应用技术</t>
  </si>
  <si>
    <t>财务管理，审计，会计，会计（中外合作办学）、会计电算化、财务会计类专业、会计信息管理、金融管理、农村金融、互联网金融</t>
  </si>
  <si>
    <t>商务英语，英语教育，旅游英语、应用英语</t>
  </si>
  <si>
    <t>语文教育、文秘、初等教育、版面编辑与校对、汉语</t>
  </si>
  <si>
    <t>服装与服饰设计、产品艺术设计、工艺美术品设计、环境艺术设计、室内设计技术、室内艺术设计、室内艺术设计（中外合作办学）、陶瓷设计与工艺、艺术设计、装饰艺术设计、展示艺术设计、建筑装饰工程技术、建筑室内设计、风景园林设计、服装陈列与展示设计、数字展示技术</t>
  </si>
  <si>
    <t>旅游管理、酒店管理、餐饮管理、导游、会展策划与管理、旅游管理、旅游管理（中外合作办学）、旅游类专业、森林生态旅游、交通枢纽运营管理、国际邮轮乘务管理、空中乘务、旅行社经营管理、景区开发与管理、休闲服务与管理、旅游英语、旅游日语、物业管理，工商企业管理，房地产经营与管理，市场营销，物流管理、药品质量与安全、药品经营与管理、快递运营管理、商务管理、餐饮管理</t>
  </si>
  <si>
    <t>财务管理、会计学、工商企业管理、农村金融、金融管理、国际金融、互联网金融、审计、税务、资产评估与管理、市场营销、工程造价、建筑经济管理、农业经济管理、物流金融管理</t>
  </si>
  <si>
    <t>电子商务、工商企业管理、市场营销、国际贸易、互联网金融、国际商务、移动商务、网络营销、跨境电子商务、农村金融、金融管理、国际金融、互联网金融、计算机应用技术、云计算技术与应用、计算机网络技术、大数据技术与应用</t>
  </si>
  <si>
    <t>工商企业管理、商务管理、连锁经营管理、市场管理与服务、品牌代理经营、市场营销、汽车营销与服务、广告策划与营销、茶艺与茶叶营销、电子商务、网络营销、物流管理、餐饮管理、文化市场经营管理</t>
  </si>
  <si>
    <t>数字媒体应用技术、环境艺术设计、视觉传达设计、艺术设计、 商业展示设计、广告设计与制作专业、动漫设计专业、视觉传播设计与制作专业、工艺美术品设计专业</t>
  </si>
  <si>
    <t>语文教育、小学教育、 文秘、新闻采编与制作</t>
  </si>
  <si>
    <t>新闻采编与制作、广告策划与营销、广告设计与制作、文秘、数字媒体艺术设计、信息安全与管理、数字媒体应用技术</t>
  </si>
  <si>
    <t>学前教育、语文教育、英语教育、早期教育、小学教育、幼儿发展与健康管理、表演艺术</t>
  </si>
  <si>
    <t>语文教育、文秘、小学教育、汉语</t>
  </si>
  <si>
    <t>税务、资产评估与管理、金融管理、金融保险、农村金融、互联网金融、财务管理、审计、会计、会计信息管理、会计电算化</t>
  </si>
  <si>
    <t>市场营销、营销与策划、网络营销、经济信息管理、汽车营销与服务、茶艺与茶叶营销</t>
  </si>
  <si>
    <t>旅游管理、酒店管理、导游、高速铁路客运乘务、国际邮轮乘务管理、空中乘务、航空服务</t>
  </si>
  <si>
    <t>人力资源管理</t>
  </si>
  <si>
    <t>人力资源管理、行政管理、市场营销、劳动与社会保障、公共事务管理、社区管理与服务、社会工作、商务管理、物业管理、经济信息管理、财务管理、家政服务与管理</t>
  </si>
  <si>
    <t>茶艺与茶叶营销、文秘、法律文秘、广告策划与营销、广告设计与制作、数字媒体应用技术、展示艺术设计、经济信息管理、市场营销、工商企业管理</t>
  </si>
  <si>
    <t>劳动与社会保障</t>
  </si>
  <si>
    <t>劳动与社会保障、公共事务管理、社区管理与服务、社会工作、行政管理</t>
  </si>
  <si>
    <t>建设工程管理、工程造价、建筑经济管理、建设工程监理、房地产经营与管理、建筑工程技术、地下与隧道工程技术、土木工程检测技术、建筑设备工程技术、建筑电气工程技术、建筑智能化工程技术、消防工程技术、市政工程技术、城市燃气工程技术、给排水工程技术、城乡规划、村镇建设与管理、建筑设计、建筑装饰工程技术、建筑室内设计、园林工程技术</t>
  </si>
  <si>
    <t>通信技术、移动通信技术、电信服务与管理、物联网工程技术、电子信息工程技术、应用电子技术、智能产品开发、移动互联应用技术、物联网应用技术、计算机应用技术、计算机网络技术、计算机信息管理、软件技术、软件与信息服务、数字媒体应用技术、信息安全与管理、移动应用开发、云计算技术与应用、电子商务技术</t>
  </si>
  <si>
    <t>公共事务管理、公共卫生管理、人力资源管理、行政管理、社区管理与服务、物业管理、酒店管理、工商企业管理、老年服务与管理、健康管理、商务管理、家政服务与管理、老年保健与管理、药品经营与管理</t>
  </si>
  <si>
    <t>药物制剂</t>
  </si>
  <si>
    <t>计算机应用技术、计算机网络技术、计算机信息管理、软件技术、云计算技术与应用、移动通信技术、软件与信息服务、移动互联应用技术、物联网工程技术、大数据技术与应用、信息安全与管理、物联网应用技术</t>
  </si>
  <si>
    <t>社会体育、体育教育</t>
  </si>
  <si>
    <t>医学检验技术、医学影像技术</t>
  </si>
  <si>
    <t>药品生产技术、药品生物技术、化学制药技术、药学、中药学、中药生产与加工、药品质量与安全</t>
  </si>
  <si>
    <t>酿酒技术、食品生物技术、食品检测技术、工业分析与检测、食品营养与检测、生物技术类、绿色食品生产与检验　</t>
  </si>
  <si>
    <t>食品科学与工程</t>
  </si>
  <si>
    <t>食品质量与安全、食品卫生与营养学、食品科学与工程、农产品加工与质量检测、食品营养与检测、绿色食品生产与检验、食品检测技术、食品加工技术、食品生物技术、食品药品监督管理、粮油储藏与检测技术、酿酒技术、食品储运与营销、食用菌生产与加工</t>
  </si>
  <si>
    <t>食品质量与安全、农产品加工与质量检测、食品营养与检测、绿色食品生产与检验、食品检测技术、食品加工技术、食品生物技术</t>
  </si>
  <si>
    <t>应用电子技术、电力系统自动化技术、建筑电气工程技术、电力系统自动化技术、电气自动化技术、机电一体化技术、电子信息工程技术、供用电技术</t>
  </si>
  <si>
    <t>电子商务、国际商务、工商行政管理、工商企业管理</t>
  </si>
  <si>
    <t>工商管理、市场营销、人力资源管理、汽车营销与服务、广告策划与营销、营销与策划、工商企业管理</t>
  </si>
  <si>
    <t>2020年专升本联合办学情况</t>
  </si>
  <si>
    <t>学校名称</t>
  </si>
  <si>
    <t>计划数</t>
  </si>
  <si>
    <t>贵州师范大学</t>
  </si>
  <si>
    <t>贵州民族大学</t>
  </si>
  <si>
    <t>贵州师范学院</t>
  </si>
  <si>
    <t>贵州理工学院</t>
  </si>
  <si>
    <t>遵义师范学院</t>
  </si>
  <si>
    <t>安顺学院</t>
  </si>
  <si>
    <t>凯里学院</t>
  </si>
  <si>
    <t>铜仁学院</t>
  </si>
  <si>
    <t>2021年专升本分学校计划表</t>
  </si>
  <si>
    <t>其中：专项计划</t>
  </si>
  <si>
    <t>其中：联合办学</t>
  </si>
  <si>
    <t>公办合计</t>
  </si>
  <si>
    <t>贵州医科大学</t>
  </si>
  <si>
    <t>遵义医科大学</t>
  </si>
  <si>
    <t>贵州中医药大学</t>
  </si>
  <si>
    <t>贵州财经大学</t>
  </si>
  <si>
    <t>贵州商学院</t>
  </si>
  <si>
    <t>贵州警察学院</t>
  </si>
  <si>
    <t>贵阳学院</t>
  </si>
  <si>
    <t>六盘水师范学院</t>
  </si>
  <si>
    <t>贵州工程应用技术学院</t>
  </si>
  <si>
    <t>兴义民族师范学院</t>
  </si>
  <si>
    <t>黔南民族师范学院</t>
  </si>
  <si>
    <t>民办合计</t>
  </si>
  <si>
    <t>贵州大学科技学院</t>
  </si>
  <si>
    <t>贵州大学明德学院</t>
  </si>
  <si>
    <t>贵州师范大学求是学院</t>
  </si>
  <si>
    <t>贵州民族大学人文科技学院</t>
  </si>
  <si>
    <t>贵州财经大学商务学院</t>
  </si>
  <si>
    <t>贵州医科大学神奇民族医药学院</t>
  </si>
  <si>
    <t>遵义医科大学医学与科技学院</t>
  </si>
  <si>
    <t>贵州中医药大学时珍学院</t>
  </si>
  <si>
    <t>茅台学院</t>
  </si>
  <si>
    <r>
      <t>注：</t>
    </r>
    <r>
      <rPr>
        <sz val="9"/>
        <rFont val="宋体"/>
        <family val="3"/>
        <charset val="134"/>
        <scheme val="minor"/>
      </rPr>
      <t>以上各对口专业均含方向、中外合作办学</t>
    </r>
    <phoneticPr fontId="14" type="noConversion"/>
  </si>
  <si>
    <t>贵州师范大学</t>
    <phoneticPr fontId="14" type="noConversion"/>
  </si>
  <si>
    <t>01</t>
    <phoneticPr fontId="14" type="noConversion"/>
  </si>
  <si>
    <t>02</t>
    <phoneticPr fontId="14" type="noConversion"/>
  </si>
  <si>
    <t>03</t>
  </si>
  <si>
    <t>04</t>
  </si>
  <si>
    <t>05</t>
  </si>
  <si>
    <t>05</t>
    <phoneticPr fontId="14" type="noConversion"/>
  </si>
  <si>
    <t>06</t>
  </si>
  <si>
    <t>06</t>
    <phoneticPr fontId="14" type="noConversion"/>
  </si>
  <si>
    <t>07</t>
  </si>
  <si>
    <t>08</t>
  </si>
  <si>
    <t>09</t>
  </si>
  <si>
    <t>10</t>
  </si>
  <si>
    <t>10</t>
    <phoneticPr fontId="14" type="noConversion"/>
  </si>
  <si>
    <t>11</t>
  </si>
  <si>
    <t>12</t>
  </si>
  <si>
    <t>13</t>
  </si>
  <si>
    <t>14</t>
  </si>
  <si>
    <t>14</t>
    <phoneticPr fontId="14" type="noConversion"/>
  </si>
  <si>
    <t>15</t>
  </si>
  <si>
    <t>15</t>
    <phoneticPr fontId="14" type="noConversion"/>
  </si>
  <si>
    <t>16</t>
  </si>
  <si>
    <t>16</t>
    <phoneticPr fontId="14" type="noConversion"/>
  </si>
  <si>
    <t>17</t>
  </si>
  <si>
    <t>17</t>
    <phoneticPr fontId="14" type="noConversion"/>
  </si>
  <si>
    <t>18</t>
  </si>
  <si>
    <t>18</t>
    <phoneticPr fontId="14" type="noConversion"/>
  </si>
  <si>
    <t>19</t>
  </si>
  <si>
    <t>19</t>
    <phoneticPr fontId="14" type="noConversion"/>
  </si>
  <si>
    <t>20</t>
  </si>
  <si>
    <t>20</t>
    <phoneticPr fontId="14" type="noConversion"/>
  </si>
  <si>
    <t>21</t>
  </si>
  <si>
    <t>22</t>
  </si>
  <si>
    <t>23</t>
  </si>
  <si>
    <t>24</t>
  </si>
  <si>
    <t>24</t>
    <phoneticPr fontId="14" type="noConversion"/>
  </si>
  <si>
    <t>25</t>
  </si>
  <si>
    <t>25</t>
    <phoneticPr fontId="14" type="noConversion"/>
  </si>
  <si>
    <t>23</t>
    <phoneticPr fontId="14" type="noConversion"/>
  </si>
  <si>
    <t>26</t>
  </si>
  <si>
    <t>26</t>
    <phoneticPr fontId="14" type="noConversion"/>
  </si>
  <si>
    <t>27</t>
  </si>
  <si>
    <t>27</t>
    <phoneticPr fontId="14" type="noConversion"/>
  </si>
  <si>
    <t>28</t>
  </si>
  <si>
    <t>28</t>
    <phoneticPr fontId="14" type="noConversion"/>
  </si>
  <si>
    <t>13</t>
    <phoneticPr fontId="14" type="noConversion"/>
  </si>
  <si>
    <t>20</t>
    <phoneticPr fontId="14" type="noConversion"/>
  </si>
  <si>
    <t>21</t>
    <phoneticPr fontId="14" type="noConversion"/>
  </si>
  <si>
    <t>22</t>
    <phoneticPr fontId="14" type="noConversion"/>
  </si>
  <si>
    <t>29</t>
  </si>
  <si>
    <t>29</t>
    <phoneticPr fontId="14" type="noConversion"/>
  </si>
  <si>
    <t>30</t>
  </si>
  <si>
    <t>30</t>
    <phoneticPr fontId="14" type="noConversion"/>
  </si>
  <si>
    <t>31</t>
  </si>
  <si>
    <t>31</t>
    <phoneticPr fontId="14" type="noConversion"/>
  </si>
  <si>
    <t>12</t>
    <phoneticPr fontId="14" type="noConversion"/>
  </si>
  <si>
    <t>13</t>
    <phoneticPr fontId="14" type="noConversion"/>
  </si>
  <si>
    <t>14</t>
    <phoneticPr fontId="14" type="noConversion"/>
  </si>
  <si>
    <t>15</t>
    <phoneticPr fontId="14" type="noConversion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</si>
  <si>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</si>
  <si>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</si>
  <si>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</si>
  <si>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</si>
  <si>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</si>
  <si>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</si>
  <si>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</si>
  <si>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</si>
  <si>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</si>
  <si>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</si>
  <si>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</si>
  <si>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</si>
  <si>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</si>
  <si>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</si>
  <si>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</si>
  <si>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代码</t>
    <phoneticPr fontId="14" type="noConversion"/>
  </si>
  <si>
    <t>2021年贵州省普通高等教育“专升本”分校分专业招生计划表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</si>
</sst>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_ \¥* #,##0.00_ ;_ \¥* \-#,##0.00_ ;_ \¥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方正大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charset val="134"/>
    </font>
    <font>
      <sz val="9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10"/>
      <name val="仿宋"/>
      <family val="3"/>
      <charset val="134"/>
    </font>
    <font>
      <sz val="10"/>
      <name val="宋体"/>
      <family val="3"/>
      <charset val="134"/>
      <scheme val="minor"/>
    </font>
    <font>
      <sz val="8.5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方正小标宋简体"/>
      <charset val="134"/>
    </font>
    <font>
      <b/>
      <sz val="8"/>
      <name val="宋体"/>
      <family val="3"/>
      <charset val="134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8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top"/>
    </xf>
    <xf numFmtId="0" fontId="2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6" fillId="0" borderId="0">
      <alignment vertical="top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5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top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177" fontId="29" fillId="0" borderId="0" applyFont="0" applyFill="0" applyBorder="0" applyAlignment="0" applyProtection="0"/>
    <xf numFmtId="0" fontId="31" fillId="18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16" fillId="0" borderId="0">
      <alignment vertical="top"/>
    </xf>
    <xf numFmtId="0" fontId="29" fillId="23" borderId="12" applyNumberFormat="0" applyFont="0" applyAlignment="0" applyProtection="0">
      <alignment vertical="center"/>
    </xf>
    <xf numFmtId="0" fontId="16" fillId="0" borderId="0">
      <alignment vertical="top"/>
    </xf>
  </cellStyleXfs>
  <cellXfs count="7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59" applyFont="1" applyFill="1" applyBorder="1" applyAlignment="1">
      <alignment vertical="center" wrapText="1"/>
    </xf>
    <xf numFmtId="0" fontId="7" fillId="0" borderId="13" xfId="59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7" fillId="0" borderId="13" xfId="59" applyFont="1" applyFill="1" applyBorder="1" applyAlignment="1">
      <alignment horizontal="left" vertical="center" wrapText="1"/>
    </xf>
    <xf numFmtId="0" fontId="8" fillId="0" borderId="13" xfId="59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7" fillId="0" borderId="13" xfId="59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13" xfId="77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49" fontId="8" fillId="0" borderId="13" xfId="59" applyNumberFormat="1" applyFont="1" applyFill="1" applyBorder="1" applyAlignment="1">
      <alignment horizontal="center" vertical="center" wrapText="1"/>
    </xf>
    <xf numFmtId="0" fontId="8" fillId="0" borderId="13" xfId="59" applyFont="1" applyFill="1" applyBorder="1" applyAlignment="1">
      <alignment vertical="center"/>
    </xf>
    <xf numFmtId="0" fontId="8" fillId="0" borderId="13" xfId="59" applyFont="1" applyFill="1" applyBorder="1" applyAlignment="1">
      <alignment horizontal="center" vertical="center"/>
    </xf>
    <xf numFmtId="49" fontId="8" fillId="0" borderId="13" xfId="59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78">
    <cellStyle name=" 1" xfId="16"/>
    <cellStyle name="_ET_STYLE_NoName_00_" xfId="4"/>
    <cellStyle name="20% - 强调文字颜色 1 2" xfId="1"/>
    <cellStyle name="20% - 强调文字颜色 2 2" xfId="17"/>
    <cellStyle name="20% - 强调文字颜色 3 2" xfId="18"/>
    <cellStyle name="20% - 强调文字颜色 4 2" xfId="20"/>
    <cellStyle name="20% - 强调文字颜色 5 2" xfId="21"/>
    <cellStyle name="20% - 强调文字颜色 6 2" xfId="22"/>
    <cellStyle name="40% - 强调文字颜色 1 2" xfId="7"/>
    <cellStyle name="40% - 强调文字颜色 2 2" xfId="8"/>
    <cellStyle name="40% - 强调文字颜色 3 2" xfId="23"/>
    <cellStyle name="40% - 强调文字颜色 4 2" xfId="6"/>
    <cellStyle name="40% - 强调文字颜色 5 2" xfId="10"/>
    <cellStyle name="40% - 强调文字颜色 6 2" xfId="13"/>
    <cellStyle name="60% - 强调文字颜色 1 2" xfId="24"/>
    <cellStyle name="60% - 强调文字颜色 2 2" xfId="15"/>
    <cellStyle name="60% - 强调文字颜色 3 2" xfId="25"/>
    <cellStyle name="60% - 强调文字颜色 4 2" xfId="26"/>
    <cellStyle name="60% - 强调文字颜色 5 2" xfId="27"/>
    <cellStyle name="60% - 强调文字颜色 6 2" xfId="28"/>
    <cellStyle name="标题 1 2" xfId="29"/>
    <cellStyle name="标题 2 2" xfId="30"/>
    <cellStyle name="标题 3 2" xfId="31"/>
    <cellStyle name="标题 4 2" xfId="32"/>
    <cellStyle name="标题 5" xfId="33"/>
    <cellStyle name="差 2" xfId="34"/>
    <cellStyle name="差_附件3：农村寄宿制攻坚工程资金因素分配表" xfId="35"/>
    <cellStyle name="常规" xfId="0" builtinId="0"/>
    <cellStyle name="常规 10" xfId="36"/>
    <cellStyle name="常规 11" xfId="37"/>
    <cellStyle name="常规 11 2" xfId="38"/>
    <cellStyle name="常规 12" xfId="39"/>
    <cellStyle name="常规 13" xfId="40"/>
    <cellStyle name="常规 14" xfId="41"/>
    <cellStyle name="常规 15" xfId="42"/>
    <cellStyle name="常规 16" xfId="43"/>
    <cellStyle name="常规 17" xfId="44"/>
    <cellStyle name="常规 2" xfId="45"/>
    <cellStyle name="常规 2 2" xfId="46"/>
    <cellStyle name="常规 2 2 2" xfId="47"/>
    <cellStyle name="常规 2 2 3" xfId="48"/>
    <cellStyle name="常规 2 3" xfId="49"/>
    <cellStyle name="常规 2_计划0531工" xfId="51"/>
    <cellStyle name="常规 3" xfId="19"/>
    <cellStyle name="常规 3 2" xfId="52"/>
    <cellStyle name="常规 3 3" xfId="50"/>
    <cellStyle name="常规 4" xfId="53"/>
    <cellStyle name="常规 4 2" xfId="54"/>
    <cellStyle name="常规 5" xfId="14"/>
    <cellStyle name="常规 5 2" xfId="5"/>
    <cellStyle name="常规 6" xfId="3"/>
    <cellStyle name="常规 7" xfId="55"/>
    <cellStyle name="常规 7 2" xfId="56"/>
    <cellStyle name="常规 8" xfId="57"/>
    <cellStyle name="常规 8 2" xfId="9"/>
    <cellStyle name="常规 9" xfId="58"/>
    <cellStyle name="常规_2012年普通高等教育分校分专业招生计划（全省）" xfId="77"/>
    <cellStyle name="常规_计划数分配" xfId="59"/>
    <cellStyle name="好 2" xfId="60"/>
    <cellStyle name="好_附件3：农村寄宿制攻坚工程资金因素分配表" xfId="61"/>
    <cellStyle name="汇总 2" xfId="62"/>
    <cellStyle name="货币 2" xfId="63"/>
    <cellStyle name="计算 2" xfId="2"/>
    <cellStyle name="检查单元格 2" xfId="64"/>
    <cellStyle name="解释性文本 2" xfId="65"/>
    <cellStyle name="警告文本 2" xfId="66"/>
    <cellStyle name="链接单元格 2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适中 2" xfId="12"/>
    <cellStyle name="输出 2" xfId="11"/>
    <cellStyle name="输入 2" xfId="74"/>
    <cellStyle name="样式 1" xfId="75"/>
    <cellStyle name="注释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88"/>
  <sheetViews>
    <sheetView showZeros="0" tabSelected="1" zoomScale="120" zoomScaleNormal="120" workbookViewId="0">
      <selection activeCell="M1" sqref="M1"/>
    </sheetView>
  </sheetViews>
  <sheetFormatPr defaultColWidth="9" defaultRowHeight="13.5"/>
  <cols>
    <col min="1" max="1" width="5" style="63" customWidth="1"/>
    <col min="2" max="2" width="26" style="26" customWidth="1"/>
    <col min="3" max="3" width="3.875" style="27" customWidth="1"/>
    <col min="4" max="4" width="9" style="27" bestFit="1" customWidth="1"/>
    <col min="5" max="10" width="4.5" style="27" customWidth="1"/>
    <col min="11" max="11" width="63.125" style="28" customWidth="1"/>
    <col min="12" max="12" width="9.875" style="27" customWidth="1"/>
    <col min="13" max="16384" width="9" style="26"/>
  </cols>
  <sheetData>
    <row r="1" spans="1:12" ht="20.25">
      <c r="A1" s="69" t="s">
        <v>533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s="25" customFormat="1" ht="11.25">
      <c r="A2" s="67" t="s">
        <v>532</v>
      </c>
      <c r="B2" s="67" t="s">
        <v>0</v>
      </c>
      <c r="C2" s="70" t="s">
        <v>1</v>
      </c>
      <c r="D2" s="70" t="s">
        <v>2</v>
      </c>
      <c r="E2" s="70" t="s">
        <v>3</v>
      </c>
      <c r="F2" s="70"/>
      <c r="G2" s="70"/>
      <c r="H2" s="70"/>
      <c r="I2" s="70"/>
      <c r="J2" s="70"/>
      <c r="K2" s="70" t="s">
        <v>4</v>
      </c>
      <c r="L2" s="70" t="s">
        <v>5</v>
      </c>
    </row>
    <row r="3" spans="1:12" s="25" customFormat="1" ht="20.25" customHeight="1">
      <c r="A3" s="68"/>
      <c r="B3" s="68"/>
      <c r="C3" s="70"/>
      <c r="D3" s="70"/>
      <c r="E3" s="64" t="s">
        <v>6</v>
      </c>
      <c r="F3" s="64" t="s">
        <v>7</v>
      </c>
      <c r="G3" s="64" t="s">
        <v>8</v>
      </c>
      <c r="H3" s="64" t="s">
        <v>9</v>
      </c>
      <c r="I3" s="64" t="s">
        <v>10</v>
      </c>
      <c r="J3" s="64" t="s">
        <v>11</v>
      </c>
      <c r="K3" s="70"/>
      <c r="L3" s="70"/>
    </row>
    <row r="4" spans="1:12" s="25" customFormat="1" ht="11.25">
      <c r="A4" s="70" t="s">
        <v>12</v>
      </c>
      <c r="B4" s="70"/>
      <c r="C4" s="29"/>
      <c r="D4" s="29">
        <f>D5+D37+D72+D81+D90+D110+D129+D147+D166+D173+D178+D197+D223+D242+D261+D295+D315+D336+D383+D429+D438+D443+D446+D464+D475+D480</f>
        <v>13205</v>
      </c>
      <c r="E4" s="29">
        <f t="shared" ref="E4:J4" si="0">E5+E37+E72+E81+E90+E110+E129+E147+E166+E173+E178+E197+E223+E242+E261+E295+E315+E336+E383+E429+E438+E443+E446+E464+E475+E480</f>
        <v>5244</v>
      </c>
      <c r="F4" s="29">
        <f t="shared" si="0"/>
        <v>6667</v>
      </c>
      <c r="G4" s="29">
        <f t="shared" si="0"/>
        <v>349</v>
      </c>
      <c r="H4" s="29">
        <f t="shared" si="0"/>
        <v>61</v>
      </c>
      <c r="I4" s="29">
        <f t="shared" si="0"/>
        <v>768</v>
      </c>
      <c r="J4" s="29">
        <f t="shared" si="0"/>
        <v>116</v>
      </c>
      <c r="K4" s="30"/>
      <c r="L4" s="29"/>
    </row>
    <row r="5" spans="1:12" s="25" customFormat="1" ht="11.25">
      <c r="A5" s="53">
        <v>9001</v>
      </c>
      <c r="B5" s="31" t="s">
        <v>458</v>
      </c>
      <c r="C5" s="29"/>
      <c r="D5" s="29">
        <f t="shared" ref="D5:J5" si="1">SUM(D6:D10)+D16+D21+D25+D28+D34</f>
        <v>1310</v>
      </c>
      <c r="E5" s="29">
        <f t="shared" si="1"/>
        <v>445</v>
      </c>
      <c r="F5" s="29">
        <f t="shared" si="1"/>
        <v>805</v>
      </c>
      <c r="G5" s="29">
        <f t="shared" si="1"/>
        <v>50</v>
      </c>
      <c r="H5" s="29">
        <f t="shared" si="1"/>
        <v>10</v>
      </c>
      <c r="I5" s="29">
        <f t="shared" si="1"/>
        <v>0</v>
      </c>
      <c r="J5" s="29">
        <f t="shared" si="1"/>
        <v>0</v>
      </c>
      <c r="K5" s="30"/>
      <c r="L5" s="29"/>
    </row>
    <row r="6" spans="1:12" s="25" customFormat="1" ht="11.25">
      <c r="A6" s="58" t="s">
        <v>459</v>
      </c>
      <c r="B6" s="32" t="s">
        <v>13</v>
      </c>
      <c r="C6" s="33">
        <v>2</v>
      </c>
      <c r="D6" s="33">
        <v>5</v>
      </c>
      <c r="E6" s="33">
        <v>5</v>
      </c>
      <c r="F6" s="33"/>
      <c r="G6" s="33"/>
      <c r="H6" s="33"/>
      <c r="I6" s="33"/>
      <c r="J6" s="33"/>
      <c r="K6" s="34" t="s">
        <v>14</v>
      </c>
      <c r="L6" s="33"/>
    </row>
    <row r="7" spans="1:12" s="25" customFormat="1" ht="22.5">
      <c r="A7" s="58" t="s">
        <v>460</v>
      </c>
      <c r="B7" s="32" t="s">
        <v>15</v>
      </c>
      <c r="C7" s="33">
        <v>2</v>
      </c>
      <c r="D7" s="33">
        <v>40</v>
      </c>
      <c r="E7" s="33"/>
      <c r="F7" s="33">
        <v>40</v>
      </c>
      <c r="G7" s="33"/>
      <c r="H7" s="33"/>
      <c r="I7" s="33"/>
      <c r="J7" s="33"/>
      <c r="K7" s="34" t="s">
        <v>16</v>
      </c>
      <c r="L7" s="33"/>
    </row>
    <row r="8" spans="1:12" s="25" customFormat="1" ht="22.5">
      <c r="A8" s="58" t="s">
        <v>461</v>
      </c>
      <c r="B8" s="32" t="s">
        <v>15</v>
      </c>
      <c r="C8" s="33">
        <v>2</v>
      </c>
      <c r="D8" s="33">
        <v>5</v>
      </c>
      <c r="E8" s="33"/>
      <c r="F8" s="33">
        <v>5</v>
      </c>
      <c r="G8" s="33"/>
      <c r="H8" s="33"/>
      <c r="I8" s="33"/>
      <c r="J8" s="33"/>
      <c r="K8" s="34" t="s">
        <v>16</v>
      </c>
      <c r="L8" s="33" t="s">
        <v>17</v>
      </c>
    </row>
    <row r="9" spans="1:12" s="25" customFormat="1" ht="11.25">
      <c r="A9" s="58" t="s">
        <v>462</v>
      </c>
      <c r="B9" s="32" t="s">
        <v>18</v>
      </c>
      <c r="C9" s="33">
        <v>2</v>
      </c>
      <c r="D9" s="33">
        <v>10</v>
      </c>
      <c r="E9" s="33"/>
      <c r="F9" s="33"/>
      <c r="G9" s="33">
        <v>10</v>
      </c>
      <c r="H9" s="33"/>
      <c r="I9" s="33"/>
      <c r="J9" s="33"/>
      <c r="K9" s="34" t="s">
        <v>19</v>
      </c>
      <c r="L9" s="33"/>
    </row>
    <row r="10" spans="1:12" s="25" customFormat="1" ht="11.25">
      <c r="A10" s="58"/>
      <c r="B10" s="31" t="s">
        <v>20</v>
      </c>
      <c r="C10" s="29"/>
      <c r="D10" s="29">
        <f>SUM(D11:D15)</f>
        <v>300</v>
      </c>
      <c r="E10" s="29">
        <f t="shared" ref="E10:J10" si="2">SUM(E11:E15)</f>
        <v>240</v>
      </c>
      <c r="F10" s="29">
        <f t="shared" si="2"/>
        <v>60</v>
      </c>
      <c r="G10" s="29">
        <f t="shared" si="2"/>
        <v>0</v>
      </c>
      <c r="H10" s="29">
        <f t="shared" si="2"/>
        <v>0</v>
      </c>
      <c r="I10" s="29">
        <f t="shared" si="2"/>
        <v>0</v>
      </c>
      <c r="J10" s="29">
        <f t="shared" si="2"/>
        <v>0</v>
      </c>
      <c r="K10" s="30"/>
      <c r="L10" s="29"/>
    </row>
    <row r="11" spans="1:12" s="25" customFormat="1" ht="11.25">
      <c r="A11" s="58" t="s">
        <v>464</v>
      </c>
      <c r="B11" s="32" t="s">
        <v>21</v>
      </c>
      <c r="C11" s="33">
        <v>2</v>
      </c>
      <c r="D11" s="33">
        <v>50</v>
      </c>
      <c r="E11" s="33">
        <v>50</v>
      </c>
      <c r="F11" s="33"/>
      <c r="G11" s="33"/>
      <c r="H11" s="33"/>
      <c r="I11" s="33"/>
      <c r="J11" s="33"/>
      <c r="K11" s="34" t="s">
        <v>22</v>
      </c>
      <c r="L11" s="33"/>
    </row>
    <row r="12" spans="1:12" s="25" customFormat="1" ht="11.25">
      <c r="A12" s="58" t="s">
        <v>466</v>
      </c>
      <c r="B12" s="32" t="s">
        <v>23</v>
      </c>
      <c r="C12" s="33">
        <v>2</v>
      </c>
      <c r="D12" s="33">
        <v>90</v>
      </c>
      <c r="E12" s="33">
        <v>62</v>
      </c>
      <c r="F12" s="33">
        <v>28</v>
      </c>
      <c r="G12" s="33"/>
      <c r="H12" s="33"/>
      <c r="I12" s="33"/>
      <c r="J12" s="33"/>
      <c r="K12" s="34" t="s">
        <v>24</v>
      </c>
      <c r="L12" s="33"/>
    </row>
    <row r="13" spans="1:12" s="25" customFormat="1" ht="11.25">
      <c r="A13" s="58" t="s">
        <v>467</v>
      </c>
      <c r="B13" s="32" t="s">
        <v>23</v>
      </c>
      <c r="C13" s="33">
        <v>2</v>
      </c>
      <c r="D13" s="33">
        <v>10</v>
      </c>
      <c r="E13" s="33">
        <v>8</v>
      </c>
      <c r="F13" s="33">
        <v>2</v>
      </c>
      <c r="G13" s="33"/>
      <c r="H13" s="33"/>
      <c r="I13" s="33"/>
      <c r="J13" s="33"/>
      <c r="K13" s="34" t="s">
        <v>24</v>
      </c>
      <c r="L13" s="33" t="s">
        <v>17</v>
      </c>
    </row>
    <row r="14" spans="1:12" s="25" customFormat="1" ht="11.25">
      <c r="A14" s="58" t="s">
        <v>468</v>
      </c>
      <c r="B14" s="32" t="s">
        <v>25</v>
      </c>
      <c r="C14" s="33">
        <v>2</v>
      </c>
      <c r="D14" s="33">
        <v>140</v>
      </c>
      <c r="E14" s="33">
        <v>112</v>
      </c>
      <c r="F14" s="33">
        <v>28</v>
      </c>
      <c r="G14" s="33"/>
      <c r="H14" s="33"/>
      <c r="I14" s="33"/>
      <c r="J14" s="33"/>
      <c r="K14" s="34" t="s">
        <v>26</v>
      </c>
      <c r="L14" s="33"/>
    </row>
    <row r="15" spans="1:12" s="25" customFormat="1" ht="11.25">
      <c r="A15" s="58" t="s">
        <v>469</v>
      </c>
      <c r="B15" s="32" t="s">
        <v>25</v>
      </c>
      <c r="C15" s="33">
        <v>2</v>
      </c>
      <c r="D15" s="33">
        <v>10</v>
      </c>
      <c r="E15" s="33">
        <v>8</v>
      </c>
      <c r="F15" s="33">
        <v>2</v>
      </c>
      <c r="G15" s="33"/>
      <c r="H15" s="33"/>
      <c r="I15" s="33"/>
      <c r="J15" s="33"/>
      <c r="K15" s="34" t="s">
        <v>26</v>
      </c>
      <c r="L15" s="33" t="s">
        <v>17</v>
      </c>
    </row>
    <row r="16" spans="1:12" s="25" customFormat="1" ht="11.25">
      <c r="A16" s="58"/>
      <c r="B16" s="31" t="s">
        <v>27</v>
      </c>
      <c r="C16" s="29"/>
      <c r="D16" s="29">
        <f>SUM(D17:D20)</f>
        <v>200</v>
      </c>
      <c r="E16" s="29">
        <f t="shared" ref="E16:J16" si="3">SUM(E17:E20)</f>
        <v>35</v>
      </c>
      <c r="F16" s="29">
        <f t="shared" si="3"/>
        <v>165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30"/>
      <c r="L16" s="29"/>
    </row>
    <row r="17" spans="1:12" s="25" customFormat="1" ht="11.25">
      <c r="A17" s="58" t="s">
        <v>471</v>
      </c>
      <c r="B17" s="32" t="s">
        <v>28</v>
      </c>
      <c r="C17" s="33">
        <v>2</v>
      </c>
      <c r="D17" s="33">
        <v>45</v>
      </c>
      <c r="E17" s="33">
        <v>32</v>
      </c>
      <c r="F17" s="33">
        <v>13</v>
      </c>
      <c r="G17" s="33"/>
      <c r="H17" s="33"/>
      <c r="I17" s="33"/>
      <c r="J17" s="33"/>
      <c r="K17" s="34" t="s">
        <v>29</v>
      </c>
      <c r="L17" s="33"/>
    </row>
    <row r="18" spans="1:12" s="25" customFormat="1" ht="11.25">
      <c r="A18" s="58" t="s">
        <v>472</v>
      </c>
      <c r="B18" s="32" t="s">
        <v>28</v>
      </c>
      <c r="C18" s="33">
        <v>2</v>
      </c>
      <c r="D18" s="33">
        <v>5</v>
      </c>
      <c r="E18" s="33">
        <v>3</v>
      </c>
      <c r="F18" s="33">
        <v>2</v>
      </c>
      <c r="G18" s="33"/>
      <c r="H18" s="33"/>
      <c r="I18" s="33"/>
      <c r="J18" s="33"/>
      <c r="K18" s="34" t="s">
        <v>29</v>
      </c>
      <c r="L18" s="33" t="s">
        <v>17</v>
      </c>
    </row>
    <row r="19" spans="1:12" s="25" customFormat="1" ht="22.5">
      <c r="A19" s="58" t="s">
        <v>473</v>
      </c>
      <c r="B19" s="32" t="s">
        <v>30</v>
      </c>
      <c r="C19" s="33">
        <v>2</v>
      </c>
      <c r="D19" s="33">
        <v>140</v>
      </c>
      <c r="E19" s="33"/>
      <c r="F19" s="33">
        <v>140</v>
      </c>
      <c r="G19" s="33"/>
      <c r="H19" s="33"/>
      <c r="I19" s="33"/>
      <c r="J19" s="33"/>
      <c r="K19" s="34" t="s">
        <v>31</v>
      </c>
      <c r="L19" s="33"/>
    </row>
    <row r="20" spans="1:12" s="25" customFormat="1" ht="22.5">
      <c r="A20" s="58" t="s">
        <v>474</v>
      </c>
      <c r="B20" s="32" t="s">
        <v>30</v>
      </c>
      <c r="C20" s="33">
        <v>2</v>
      </c>
      <c r="D20" s="33">
        <v>10</v>
      </c>
      <c r="E20" s="33"/>
      <c r="F20" s="33">
        <v>10</v>
      </c>
      <c r="G20" s="33"/>
      <c r="H20" s="33"/>
      <c r="I20" s="33"/>
      <c r="J20" s="33"/>
      <c r="K20" s="34" t="s">
        <v>31</v>
      </c>
      <c r="L20" s="33" t="s">
        <v>17</v>
      </c>
    </row>
    <row r="21" spans="1:12" s="25" customFormat="1" ht="11.25">
      <c r="A21" s="58"/>
      <c r="B21" s="31" t="s">
        <v>32</v>
      </c>
      <c r="C21" s="29"/>
      <c r="D21" s="29">
        <f>SUM(D22:D24)</f>
        <v>200</v>
      </c>
      <c r="E21" s="29">
        <f t="shared" ref="E21:J21" si="4">SUM(E22:E24)</f>
        <v>150</v>
      </c>
      <c r="F21" s="29">
        <f t="shared" si="4"/>
        <v>0</v>
      </c>
      <c r="G21" s="29">
        <f t="shared" si="4"/>
        <v>40</v>
      </c>
      <c r="H21" s="29">
        <f t="shared" si="4"/>
        <v>10</v>
      </c>
      <c r="I21" s="29">
        <f t="shared" si="4"/>
        <v>0</v>
      </c>
      <c r="J21" s="29">
        <f t="shared" si="4"/>
        <v>0</v>
      </c>
      <c r="K21" s="30"/>
      <c r="L21" s="29"/>
    </row>
    <row r="22" spans="1:12" s="25" customFormat="1" ht="11.25">
      <c r="A22" s="58" t="s">
        <v>476</v>
      </c>
      <c r="B22" s="32" t="s">
        <v>33</v>
      </c>
      <c r="C22" s="33">
        <v>2</v>
      </c>
      <c r="D22" s="33">
        <v>140</v>
      </c>
      <c r="E22" s="33">
        <v>140</v>
      </c>
      <c r="F22" s="33"/>
      <c r="G22" s="33"/>
      <c r="H22" s="33"/>
      <c r="I22" s="33"/>
      <c r="J22" s="33"/>
      <c r="K22" s="34" t="s">
        <v>34</v>
      </c>
      <c r="L22" s="33"/>
    </row>
    <row r="23" spans="1:12" s="25" customFormat="1" ht="11.25">
      <c r="A23" s="58" t="s">
        <v>478</v>
      </c>
      <c r="B23" s="32" t="s">
        <v>33</v>
      </c>
      <c r="C23" s="33">
        <v>2</v>
      </c>
      <c r="D23" s="33">
        <v>10</v>
      </c>
      <c r="E23" s="33">
        <v>10</v>
      </c>
      <c r="F23" s="33"/>
      <c r="G23" s="33"/>
      <c r="H23" s="33"/>
      <c r="I23" s="33"/>
      <c r="J23" s="33"/>
      <c r="K23" s="34" t="s">
        <v>34</v>
      </c>
      <c r="L23" s="33" t="s">
        <v>17</v>
      </c>
    </row>
    <row r="24" spans="1:12" s="25" customFormat="1" ht="11.25">
      <c r="A24" s="58" t="s">
        <v>480</v>
      </c>
      <c r="B24" s="32" t="s">
        <v>35</v>
      </c>
      <c r="C24" s="33">
        <v>2</v>
      </c>
      <c r="D24" s="33">
        <v>50</v>
      </c>
      <c r="E24" s="33"/>
      <c r="F24" s="33"/>
      <c r="G24" s="33">
        <v>40</v>
      </c>
      <c r="H24" s="33">
        <v>10</v>
      </c>
      <c r="I24" s="33"/>
      <c r="J24" s="33"/>
      <c r="K24" s="34" t="s">
        <v>35</v>
      </c>
      <c r="L24" s="33"/>
    </row>
    <row r="25" spans="1:12" s="25" customFormat="1" ht="11.25">
      <c r="A25" s="58"/>
      <c r="B25" s="31" t="s">
        <v>36</v>
      </c>
      <c r="C25" s="29"/>
      <c r="D25" s="29">
        <f>SUM(D26:D27)</f>
        <v>150</v>
      </c>
      <c r="E25" s="29">
        <f t="shared" ref="E25:J25" si="5">SUM(E26:E27)</f>
        <v>0</v>
      </c>
      <c r="F25" s="29">
        <f t="shared" si="5"/>
        <v>150</v>
      </c>
      <c r="G25" s="29">
        <f t="shared" si="5"/>
        <v>0</v>
      </c>
      <c r="H25" s="29">
        <f t="shared" si="5"/>
        <v>0</v>
      </c>
      <c r="I25" s="29">
        <f t="shared" si="5"/>
        <v>0</v>
      </c>
      <c r="J25" s="29">
        <f t="shared" si="5"/>
        <v>0</v>
      </c>
      <c r="K25" s="30"/>
      <c r="L25" s="29"/>
    </row>
    <row r="26" spans="1:12" s="25" customFormat="1" ht="33.75">
      <c r="A26" s="58" t="s">
        <v>482</v>
      </c>
      <c r="B26" s="32" t="s">
        <v>37</v>
      </c>
      <c r="C26" s="33">
        <v>2</v>
      </c>
      <c r="D26" s="33">
        <v>130</v>
      </c>
      <c r="E26" s="33"/>
      <c r="F26" s="33">
        <v>130</v>
      </c>
      <c r="G26" s="33"/>
      <c r="H26" s="33"/>
      <c r="I26" s="33"/>
      <c r="J26" s="33"/>
      <c r="K26" s="34" t="s">
        <v>38</v>
      </c>
      <c r="L26" s="33"/>
    </row>
    <row r="27" spans="1:12" s="25" customFormat="1" ht="33.75">
      <c r="A27" s="58" t="s">
        <v>484</v>
      </c>
      <c r="B27" s="32" t="s">
        <v>37</v>
      </c>
      <c r="C27" s="33">
        <v>2</v>
      </c>
      <c r="D27" s="33">
        <v>20</v>
      </c>
      <c r="E27" s="33"/>
      <c r="F27" s="33">
        <v>20</v>
      </c>
      <c r="G27" s="33"/>
      <c r="H27" s="33"/>
      <c r="I27" s="33"/>
      <c r="J27" s="33"/>
      <c r="K27" s="34" t="s">
        <v>38</v>
      </c>
      <c r="L27" s="33" t="s">
        <v>17</v>
      </c>
    </row>
    <row r="28" spans="1:12" s="25" customFormat="1" ht="11.25">
      <c r="A28" s="58"/>
      <c r="B28" s="31" t="s">
        <v>39</v>
      </c>
      <c r="C28" s="29"/>
      <c r="D28" s="29">
        <f>SUM(D29:D33)</f>
        <v>250</v>
      </c>
      <c r="E28" s="29">
        <f t="shared" ref="E28:J28" si="6">SUM(E29:E33)</f>
        <v>15</v>
      </c>
      <c r="F28" s="29">
        <f t="shared" si="6"/>
        <v>235</v>
      </c>
      <c r="G28" s="29">
        <f t="shared" si="6"/>
        <v>0</v>
      </c>
      <c r="H28" s="29">
        <f t="shared" si="6"/>
        <v>0</v>
      </c>
      <c r="I28" s="29">
        <f t="shared" si="6"/>
        <v>0</v>
      </c>
      <c r="J28" s="29">
        <f t="shared" si="6"/>
        <v>0</v>
      </c>
      <c r="K28" s="30"/>
      <c r="L28" s="29"/>
    </row>
    <row r="29" spans="1:12" s="25" customFormat="1" ht="22.5">
      <c r="A29" s="58" t="s">
        <v>486</v>
      </c>
      <c r="B29" s="32" t="s">
        <v>40</v>
      </c>
      <c r="C29" s="33">
        <v>2</v>
      </c>
      <c r="D29" s="33">
        <v>140</v>
      </c>
      <c r="E29" s="33">
        <v>10</v>
      </c>
      <c r="F29" s="33">
        <v>130</v>
      </c>
      <c r="G29" s="33"/>
      <c r="H29" s="33"/>
      <c r="I29" s="33"/>
      <c r="J29" s="33"/>
      <c r="K29" s="34" t="s">
        <v>41</v>
      </c>
      <c r="L29" s="33"/>
    </row>
    <row r="30" spans="1:12" s="25" customFormat="1" ht="22.5">
      <c r="A30" s="58" t="s">
        <v>488</v>
      </c>
      <c r="B30" s="32" t="s">
        <v>40</v>
      </c>
      <c r="C30" s="33">
        <v>2</v>
      </c>
      <c r="D30" s="33">
        <v>10</v>
      </c>
      <c r="E30" s="33"/>
      <c r="F30" s="33">
        <v>10</v>
      </c>
      <c r="G30" s="33"/>
      <c r="H30" s="33"/>
      <c r="I30" s="33"/>
      <c r="J30" s="33"/>
      <c r="K30" s="34" t="s">
        <v>41</v>
      </c>
      <c r="L30" s="33" t="s">
        <v>17</v>
      </c>
    </row>
    <row r="31" spans="1:12" s="25" customFormat="1" ht="33.75">
      <c r="A31" s="58" t="s">
        <v>489</v>
      </c>
      <c r="B31" s="32" t="s">
        <v>42</v>
      </c>
      <c r="C31" s="33">
        <v>2</v>
      </c>
      <c r="D31" s="33">
        <v>45</v>
      </c>
      <c r="E31" s="33">
        <v>5</v>
      </c>
      <c r="F31" s="33">
        <v>40</v>
      </c>
      <c r="G31" s="33"/>
      <c r="H31" s="33"/>
      <c r="I31" s="33"/>
      <c r="J31" s="33"/>
      <c r="K31" s="34" t="s">
        <v>43</v>
      </c>
      <c r="L31" s="33"/>
    </row>
    <row r="32" spans="1:12" s="25" customFormat="1" ht="33.75">
      <c r="A32" s="58" t="s">
        <v>490</v>
      </c>
      <c r="B32" s="32" t="s">
        <v>42</v>
      </c>
      <c r="C32" s="33">
        <v>2</v>
      </c>
      <c r="D32" s="33">
        <v>5</v>
      </c>
      <c r="E32" s="33"/>
      <c r="F32" s="33">
        <v>5</v>
      </c>
      <c r="G32" s="33"/>
      <c r="H32" s="33"/>
      <c r="I32" s="33"/>
      <c r="J32" s="33"/>
      <c r="K32" s="34" t="s">
        <v>43</v>
      </c>
      <c r="L32" s="33" t="s">
        <v>17</v>
      </c>
    </row>
    <row r="33" spans="1:12" s="25" customFormat="1" ht="11.25">
      <c r="A33" s="58" t="s">
        <v>491</v>
      </c>
      <c r="B33" s="32" t="s">
        <v>44</v>
      </c>
      <c r="C33" s="33">
        <v>2</v>
      </c>
      <c r="D33" s="33">
        <v>50</v>
      </c>
      <c r="E33" s="33"/>
      <c r="F33" s="33">
        <v>50</v>
      </c>
      <c r="G33" s="33"/>
      <c r="H33" s="33"/>
      <c r="I33" s="33"/>
      <c r="J33" s="33"/>
      <c r="K33" s="34" t="s">
        <v>45</v>
      </c>
      <c r="L33" s="33"/>
    </row>
    <row r="34" spans="1:12" s="25" customFormat="1" ht="11.25">
      <c r="A34" s="58"/>
      <c r="B34" s="31" t="s">
        <v>46</v>
      </c>
      <c r="C34" s="29"/>
      <c r="D34" s="29">
        <f>SUM(D35:D36)</f>
        <v>150</v>
      </c>
      <c r="E34" s="29">
        <f t="shared" ref="E34:J34" si="7">SUM(E35:E36)</f>
        <v>0</v>
      </c>
      <c r="F34" s="29">
        <f t="shared" si="7"/>
        <v>150</v>
      </c>
      <c r="G34" s="29">
        <f t="shared" si="7"/>
        <v>0</v>
      </c>
      <c r="H34" s="29">
        <f t="shared" si="7"/>
        <v>0</v>
      </c>
      <c r="I34" s="29">
        <f t="shared" si="7"/>
        <v>0</v>
      </c>
      <c r="J34" s="29">
        <f t="shared" si="7"/>
        <v>0</v>
      </c>
      <c r="K34" s="30"/>
      <c r="L34" s="29"/>
    </row>
    <row r="35" spans="1:12" s="25" customFormat="1" ht="22.5">
      <c r="A35" s="58" t="s">
        <v>493</v>
      </c>
      <c r="B35" s="32" t="s">
        <v>47</v>
      </c>
      <c r="C35" s="33">
        <v>2</v>
      </c>
      <c r="D35" s="33">
        <v>140</v>
      </c>
      <c r="E35" s="33"/>
      <c r="F35" s="33">
        <v>140</v>
      </c>
      <c r="G35" s="33"/>
      <c r="H35" s="33"/>
      <c r="I35" s="33"/>
      <c r="J35" s="33"/>
      <c r="K35" s="34" t="s">
        <v>48</v>
      </c>
      <c r="L35" s="33"/>
    </row>
    <row r="36" spans="1:12" s="25" customFormat="1" ht="22.5">
      <c r="A36" s="58" t="s">
        <v>495</v>
      </c>
      <c r="B36" s="32" t="s">
        <v>47</v>
      </c>
      <c r="C36" s="33">
        <v>2</v>
      </c>
      <c r="D36" s="33">
        <v>10</v>
      </c>
      <c r="E36" s="33"/>
      <c r="F36" s="33">
        <v>10</v>
      </c>
      <c r="G36" s="33"/>
      <c r="H36" s="33"/>
      <c r="I36" s="33"/>
      <c r="J36" s="33"/>
      <c r="K36" s="34" t="s">
        <v>48</v>
      </c>
      <c r="L36" s="33" t="s">
        <v>17</v>
      </c>
    </row>
    <row r="37" spans="1:12" s="25" customFormat="1" ht="11.25">
      <c r="A37" s="60">
        <v>9002</v>
      </c>
      <c r="B37" s="59" t="s">
        <v>425</v>
      </c>
      <c r="C37" s="29"/>
      <c r="D37" s="29">
        <f>SUM(D38:D51)+D55+D62+D65+D67+D70</f>
        <v>850</v>
      </c>
      <c r="E37" s="29">
        <f t="shared" ref="E37:J37" si="8">SUM(E38:E51)+E55+E62+E65+E67+E70</f>
        <v>283</v>
      </c>
      <c r="F37" s="29">
        <f t="shared" si="8"/>
        <v>487</v>
      </c>
      <c r="G37" s="29">
        <f t="shared" si="8"/>
        <v>0</v>
      </c>
      <c r="H37" s="29">
        <f t="shared" si="8"/>
        <v>0</v>
      </c>
      <c r="I37" s="29">
        <f t="shared" si="8"/>
        <v>80</v>
      </c>
      <c r="J37" s="29">
        <f t="shared" si="8"/>
        <v>0</v>
      </c>
      <c r="K37" s="30"/>
      <c r="L37" s="29"/>
    </row>
    <row r="38" spans="1:12" s="24" customFormat="1" ht="11.25">
      <c r="A38" s="58" t="s">
        <v>459</v>
      </c>
      <c r="B38" s="32" t="s">
        <v>49</v>
      </c>
      <c r="C38" s="33">
        <v>2</v>
      </c>
      <c r="D38" s="33">
        <f t="shared" ref="D38:D50" si="9">E38+F38+G38+H38+I38+J38</f>
        <v>30</v>
      </c>
      <c r="E38" s="33"/>
      <c r="F38" s="33"/>
      <c r="G38" s="33"/>
      <c r="H38" s="33"/>
      <c r="I38" s="33">
        <v>30</v>
      </c>
      <c r="J38" s="33"/>
      <c r="K38" s="34" t="s">
        <v>50</v>
      </c>
      <c r="L38" s="33"/>
    </row>
    <row r="39" spans="1:12" s="24" customFormat="1" ht="33.75">
      <c r="A39" s="58" t="s">
        <v>460</v>
      </c>
      <c r="B39" s="32" t="s">
        <v>51</v>
      </c>
      <c r="C39" s="33">
        <v>2</v>
      </c>
      <c r="D39" s="33">
        <f t="shared" si="9"/>
        <v>30</v>
      </c>
      <c r="E39" s="33"/>
      <c r="F39" s="33">
        <v>30</v>
      </c>
      <c r="G39" s="33"/>
      <c r="H39" s="33"/>
      <c r="I39" s="33"/>
      <c r="J39" s="33"/>
      <c r="K39" s="34" t="s">
        <v>52</v>
      </c>
      <c r="L39" s="33"/>
    </row>
    <row r="40" spans="1:12" s="24" customFormat="1" ht="33.75">
      <c r="A40" s="58" t="s">
        <v>461</v>
      </c>
      <c r="B40" s="32" t="s">
        <v>51</v>
      </c>
      <c r="C40" s="33">
        <v>2</v>
      </c>
      <c r="D40" s="33">
        <f t="shared" si="9"/>
        <v>3</v>
      </c>
      <c r="E40" s="33"/>
      <c r="F40" s="33">
        <v>3</v>
      </c>
      <c r="G40" s="33"/>
      <c r="H40" s="33"/>
      <c r="I40" s="33"/>
      <c r="J40" s="33"/>
      <c r="K40" s="34" t="s">
        <v>53</v>
      </c>
      <c r="L40" s="33" t="s">
        <v>17</v>
      </c>
    </row>
    <row r="41" spans="1:12" s="24" customFormat="1" ht="11.25">
      <c r="A41" s="58" t="s">
        <v>462</v>
      </c>
      <c r="B41" s="32" t="s">
        <v>54</v>
      </c>
      <c r="C41" s="33">
        <v>2</v>
      </c>
      <c r="D41" s="33">
        <f t="shared" si="9"/>
        <v>30</v>
      </c>
      <c r="E41" s="33"/>
      <c r="F41" s="33">
        <v>30</v>
      </c>
      <c r="G41" s="33"/>
      <c r="H41" s="33"/>
      <c r="I41" s="33"/>
      <c r="J41" s="33"/>
      <c r="K41" s="34" t="s">
        <v>55</v>
      </c>
      <c r="L41" s="33"/>
    </row>
    <row r="42" spans="1:12" s="24" customFormat="1" ht="11.25">
      <c r="A42" s="58" t="s">
        <v>463</v>
      </c>
      <c r="B42" s="32" t="s">
        <v>54</v>
      </c>
      <c r="C42" s="33">
        <v>2</v>
      </c>
      <c r="D42" s="33">
        <f t="shared" si="9"/>
        <v>2</v>
      </c>
      <c r="E42" s="33"/>
      <c r="F42" s="33">
        <v>2</v>
      </c>
      <c r="G42" s="33"/>
      <c r="H42" s="33"/>
      <c r="I42" s="33"/>
      <c r="J42" s="33"/>
      <c r="K42" s="34" t="s">
        <v>55</v>
      </c>
      <c r="L42" s="33" t="s">
        <v>17</v>
      </c>
    </row>
    <row r="43" spans="1:12" s="24" customFormat="1" ht="22.5">
      <c r="A43" s="58" t="s">
        <v>465</v>
      </c>
      <c r="B43" s="32" t="s">
        <v>56</v>
      </c>
      <c r="C43" s="33">
        <v>2</v>
      </c>
      <c r="D43" s="33">
        <f t="shared" si="9"/>
        <v>30</v>
      </c>
      <c r="E43" s="33"/>
      <c r="F43" s="33">
        <v>30</v>
      </c>
      <c r="G43" s="33"/>
      <c r="H43" s="33"/>
      <c r="I43" s="33"/>
      <c r="J43" s="33"/>
      <c r="K43" s="34" t="s">
        <v>57</v>
      </c>
      <c r="L43" s="33"/>
    </row>
    <row r="44" spans="1:12" s="24" customFormat="1" ht="22.5">
      <c r="A44" s="58" t="s">
        <v>467</v>
      </c>
      <c r="B44" s="32" t="s">
        <v>56</v>
      </c>
      <c r="C44" s="33">
        <v>2</v>
      </c>
      <c r="D44" s="33">
        <f t="shared" si="9"/>
        <v>2</v>
      </c>
      <c r="E44" s="33"/>
      <c r="F44" s="33">
        <v>2</v>
      </c>
      <c r="G44" s="33"/>
      <c r="H44" s="33"/>
      <c r="I44" s="33"/>
      <c r="J44" s="33"/>
      <c r="K44" s="34" t="s">
        <v>57</v>
      </c>
      <c r="L44" s="33" t="s">
        <v>17</v>
      </c>
    </row>
    <row r="45" spans="1:12" s="24" customFormat="1" ht="11.25">
      <c r="A45" s="58" t="s">
        <v>468</v>
      </c>
      <c r="B45" s="32" t="s">
        <v>58</v>
      </c>
      <c r="C45" s="33">
        <v>2</v>
      </c>
      <c r="D45" s="33">
        <f t="shared" si="9"/>
        <v>30</v>
      </c>
      <c r="E45" s="33">
        <v>30</v>
      </c>
      <c r="F45" s="33"/>
      <c r="G45" s="33"/>
      <c r="H45" s="33"/>
      <c r="I45" s="33"/>
      <c r="J45" s="33"/>
      <c r="K45" s="34" t="s">
        <v>59</v>
      </c>
      <c r="L45" s="33"/>
    </row>
    <row r="46" spans="1:12" s="24" customFormat="1" ht="11.25">
      <c r="A46" s="58" t="s">
        <v>469</v>
      </c>
      <c r="B46" s="32" t="s">
        <v>58</v>
      </c>
      <c r="C46" s="33">
        <v>2</v>
      </c>
      <c r="D46" s="33">
        <f t="shared" si="9"/>
        <v>3</v>
      </c>
      <c r="E46" s="33">
        <v>3</v>
      </c>
      <c r="F46" s="33"/>
      <c r="G46" s="33"/>
      <c r="H46" s="33"/>
      <c r="I46" s="33"/>
      <c r="J46" s="33"/>
      <c r="K46" s="34" t="s">
        <v>59</v>
      </c>
      <c r="L46" s="33" t="s">
        <v>17</v>
      </c>
    </row>
    <row r="47" spans="1:12" s="24" customFormat="1" ht="11.25">
      <c r="A47" s="58" t="s">
        <v>470</v>
      </c>
      <c r="B47" s="32" t="s">
        <v>60</v>
      </c>
      <c r="C47" s="33">
        <v>2</v>
      </c>
      <c r="D47" s="33">
        <f t="shared" si="9"/>
        <v>28</v>
      </c>
      <c r="E47" s="33">
        <v>28</v>
      </c>
      <c r="F47" s="33"/>
      <c r="G47" s="33"/>
      <c r="H47" s="33"/>
      <c r="I47" s="33"/>
      <c r="J47" s="33"/>
      <c r="K47" s="34" t="s">
        <v>61</v>
      </c>
      <c r="L47" s="33"/>
    </row>
    <row r="48" spans="1:12" s="24" customFormat="1" ht="11.25">
      <c r="A48" s="58" t="s">
        <v>472</v>
      </c>
      <c r="B48" s="32" t="s">
        <v>60</v>
      </c>
      <c r="C48" s="33">
        <v>2</v>
      </c>
      <c r="D48" s="33">
        <f t="shared" si="9"/>
        <v>2</v>
      </c>
      <c r="E48" s="33">
        <v>2</v>
      </c>
      <c r="F48" s="33"/>
      <c r="G48" s="33"/>
      <c r="H48" s="33"/>
      <c r="I48" s="33"/>
      <c r="J48" s="33"/>
      <c r="K48" s="34" t="s">
        <v>61</v>
      </c>
      <c r="L48" s="33" t="s">
        <v>17</v>
      </c>
    </row>
    <row r="49" spans="1:12" s="24" customFormat="1" ht="11.25">
      <c r="A49" s="58" t="s">
        <v>473</v>
      </c>
      <c r="B49" s="32" t="s">
        <v>62</v>
      </c>
      <c r="C49" s="33">
        <v>2</v>
      </c>
      <c r="D49" s="33">
        <f t="shared" si="9"/>
        <v>10</v>
      </c>
      <c r="E49" s="33"/>
      <c r="F49" s="33"/>
      <c r="G49" s="33"/>
      <c r="H49" s="33"/>
      <c r="I49" s="33">
        <v>10</v>
      </c>
      <c r="J49" s="33"/>
      <c r="K49" s="34" t="s">
        <v>62</v>
      </c>
      <c r="L49" s="33"/>
    </row>
    <row r="50" spans="1:12" s="24" customFormat="1" ht="11.25">
      <c r="A50" s="58" t="s">
        <v>474</v>
      </c>
      <c r="B50" s="32" t="s">
        <v>63</v>
      </c>
      <c r="C50" s="33">
        <v>2</v>
      </c>
      <c r="D50" s="33">
        <f t="shared" si="9"/>
        <v>10</v>
      </c>
      <c r="E50" s="33"/>
      <c r="F50" s="33"/>
      <c r="G50" s="33"/>
      <c r="H50" s="33"/>
      <c r="I50" s="33">
        <v>10</v>
      </c>
      <c r="J50" s="33"/>
      <c r="K50" s="34" t="s">
        <v>63</v>
      </c>
      <c r="L50" s="33"/>
    </row>
    <row r="51" spans="1:12" s="25" customFormat="1" ht="11.25">
      <c r="A51" s="58"/>
      <c r="B51" s="31" t="s">
        <v>27</v>
      </c>
      <c r="C51" s="29"/>
      <c r="D51" s="29">
        <f>SUM(D52:D54)</f>
        <v>100</v>
      </c>
      <c r="E51" s="29">
        <f t="shared" ref="E51:J51" si="10">SUM(E52:E54)</f>
        <v>70</v>
      </c>
      <c r="F51" s="29">
        <f t="shared" si="10"/>
        <v>0</v>
      </c>
      <c r="G51" s="29">
        <f t="shared" si="10"/>
        <v>0</v>
      </c>
      <c r="H51" s="29">
        <f t="shared" si="10"/>
        <v>0</v>
      </c>
      <c r="I51" s="29">
        <f t="shared" si="10"/>
        <v>30</v>
      </c>
      <c r="J51" s="29">
        <f t="shared" si="10"/>
        <v>0</v>
      </c>
      <c r="K51" s="30"/>
      <c r="L51" s="29"/>
    </row>
    <row r="52" spans="1:12" s="24" customFormat="1" ht="11.25">
      <c r="A52" s="58" t="s">
        <v>476</v>
      </c>
      <c r="B52" s="32" t="s">
        <v>25</v>
      </c>
      <c r="C52" s="33">
        <v>2</v>
      </c>
      <c r="D52" s="33">
        <f>E52+F52+G52+H52+I52+J52</f>
        <v>65</v>
      </c>
      <c r="E52" s="33">
        <v>65</v>
      </c>
      <c r="F52" s="33"/>
      <c r="G52" s="33"/>
      <c r="H52" s="33"/>
      <c r="I52" s="33"/>
      <c r="J52" s="33"/>
      <c r="K52" s="34" t="s">
        <v>64</v>
      </c>
      <c r="L52" s="33"/>
    </row>
    <row r="53" spans="1:12" s="24" customFormat="1" ht="11.25">
      <c r="A53" s="58" t="s">
        <v>478</v>
      </c>
      <c r="B53" s="32" t="s">
        <v>25</v>
      </c>
      <c r="C53" s="33">
        <v>2</v>
      </c>
      <c r="D53" s="33">
        <f>E53+F53+G53+H53+I53+J53</f>
        <v>5</v>
      </c>
      <c r="E53" s="33">
        <v>5</v>
      </c>
      <c r="F53" s="33"/>
      <c r="G53" s="33"/>
      <c r="H53" s="33"/>
      <c r="I53" s="33"/>
      <c r="J53" s="33"/>
      <c r="K53" s="34" t="s">
        <v>64</v>
      </c>
      <c r="L53" s="33" t="s">
        <v>17</v>
      </c>
    </row>
    <row r="54" spans="1:12" s="24" customFormat="1" ht="33.75">
      <c r="A54" s="58" t="s">
        <v>479</v>
      </c>
      <c r="B54" s="32" t="s">
        <v>65</v>
      </c>
      <c r="C54" s="33">
        <v>2</v>
      </c>
      <c r="D54" s="33">
        <f>E54+F54+G54+H54+I54+J54</f>
        <v>30</v>
      </c>
      <c r="E54" s="33"/>
      <c r="F54" s="33"/>
      <c r="G54" s="33"/>
      <c r="H54" s="33"/>
      <c r="I54" s="33">
        <v>30</v>
      </c>
      <c r="J54" s="33"/>
      <c r="K54" s="34" t="s">
        <v>66</v>
      </c>
      <c r="L54" s="33"/>
    </row>
    <row r="55" spans="1:12" s="25" customFormat="1" ht="11.25">
      <c r="A55" s="58"/>
      <c r="B55" s="31" t="s">
        <v>67</v>
      </c>
      <c r="C55" s="29"/>
      <c r="D55" s="29">
        <f>SUM(D56:D61)</f>
        <v>300</v>
      </c>
      <c r="E55" s="29">
        <f t="shared" ref="E55:J55" si="11">SUM(E56:E61)</f>
        <v>0</v>
      </c>
      <c r="F55" s="29">
        <f t="shared" si="11"/>
        <v>300</v>
      </c>
      <c r="G55" s="29">
        <f t="shared" si="11"/>
        <v>0</v>
      </c>
      <c r="H55" s="29">
        <f t="shared" si="11"/>
        <v>0</v>
      </c>
      <c r="I55" s="29">
        <f t="shared" si="11"/>
        <v>0</v>
      </c>
      <c r="J55" s="29">
        <f t="shared" si="11"/>
        <v>0</v>
      </c>
      <c r="K55" s="30"/>
      <c r="L55" s="29"/>
    </row>
    <row r="56" spans="1:12" s="24" customFormat="1" ht="22.5">
      <c r="A56" s="58" t="s">
        <v>482</v>
      </c>
      <c r="B56" s="32" t="s">
        <v>42</v>
      </c>
      <c r="C56" s="33">
        <v>2</v>
      </c>
      <c r="D56" s="33">
        <f t="shared" ref="D56:D61" si="12">E56+F56+G56+H56+I56+J56</f>
        <v>92</v>
      </c>
      <c r="E56" s="33"/>
      <c r="F56" s="33">
        <v>92</v>
      </c>
      <c r="G56" s="33"/>
      <c r="H56" s="33"/>
      <c r="I56" s="33"/>
      <c r="J56" s="33"/>
      <c r="K56" s="34" t="s">
        <v>68</v>
      </c>
      <c r="L56" s="33"/>
    </row>
    <row r="57" spans="1:12" s="24" customFormat="1" ht="22.5">
      <c r="A57" s="58" t="s">
        <v>484</v>
      </c>
      <c r="B57" s="32" t="s">
        <v>42</v>
      </c>
      <c r="C57" s="33">
        <v>2</v>
      </c>
      <c r="D57" s="33">
        <f t="shared" si="12"/>
        <v>8</v>
      </c>
      <c r="E57" s="33"/>
      <c r="F57" s="33">
        <v>8</v>
      </c>
      <c r="G57" s="33"/>
      <c r="H57" s="33"/>
      <c r="I57" s="33"/>
      <c r="J57" s="33"/>
      <c r="K57" s="34" t="s">
        <v>68</v>
      </c>
      <c r="L57" s="33" t="s">
        <v>17</v>
      </c>
    </row>
    <row r="58" spans="1:12" s="24" customFormat="1" ht="67.5">
      <c r="A58" s="58" t="s">
        <v>485</v>
      </c>
      <c r="B58" s="32" t="s">
        <v>40</v>
      </c>
      <c r="C58" s="33">
        <v>2</v>
      </c>
      <c r="D58" s="33">
        <f t="shared" si="12"/>
        <v>92</v>
      </c>
      <c r="E58" s="33"/>
      <c r="F58" s="33">
        <v>92</v>
      </c>
      <c r="G58" s="33"/>
      <c r="H58" s="33"/>
      <c r="I58" s="33"/>
      <c r="J58" s="33"/>
      <c r="K58" s="34" t="s">
        <v>69</v>
      </c>
      <c r="L58" s="33"/>
    </row>
    <row r="59" spans="1:12" s="24" customFormat="1" ht="67.5">
      <c r="A59" s="58" t="s">
        <v>487</v>
      </c>
      <c r="B59" s="32" t="s">
        <v>40</v>
      </c>
      <c r="C59" s="33">
        <v>2</v>
      </c>
      <c r="D59" s="33">
        <f t="shared" si="12"/>
        <v>8</v>
      </c>
      <c r="E59" s="33"/>
      <c r="F59" s="33">
        <v>8</v>
      </c>
      <c r="G59" s="33"/>
      <c r="H59" s="33"/>
      <c r="I59" s="33"/>
      <c r="J59" s="33"/>
      <c r="K59" s="34" t="s">
        <v>69</v>
      </c>
      <c r="L59" s="33" t="s">
        <v>17</v>
      </c>
    </row>
    <row r="60" spans="1:12" s="24" customFormat="1" ht="56.25">
      <c r="A60" s="58" t="s">
        <v>489</v>
      </c>
      <c r="B60" s="32" t="s">
        <v>30</v>
      </c>
      <c r="C60" s="33">
        <v>2</v>
      </c>
      <c r="D60" s="33">
        <f t="shared" si="12"/>
        <v>92</v>
      </c>
      <c r="E60" s="33"/>
      <c r="F60" s="33">
        <v>92</v>
      </c>
      <c r="G60" s="33"/>
      <c r="H60" s="33"/>
      <c r="I60" s="33"/>
      <c r="J60" s="33"/>
      <c r="K60" s="34" t="s">
        <v>70</v>
      </c>
      <c r="L60" s="33"/>
    </row>
    <row r="61" spans="1:12" s="24" customFormat="1" ht="56.25">
      <c r="A61" s="58" t="s">
        <v>490</v>
      </c>
      <c r="B61" s="32" t="s">
        <v>30</v>
      </c>
      <c r="C61" s="33">
        <v>2</v>
      </c>
      <c r="D61" s="33">
        <f t="shared" si="12"/>
        <v>8</v>
      </c>
      <c r="E61" s="33"/>
      <c r="F61" s="33">
        <v>8</v>
      </c>
      <c r="G61" s="33"/>
      <c r="H61" s="33"/>
      <c r="I61" s="33"/>
      <c r="J61" s="33"/>
      <c r="K61" s="34" t="s">
        <v>70</v>
      </c>
      <c r="L61" s="33" t="s">
        <v>17</v>
      </c>
    </row>
    <row r="62" spans="1:12" s="25" customFormat="1" ht="11.25">
      <c r="A62" s="58"/>
      <c r="B62" s="31" t="s">
        <v>71</v>
      </c>
      <c r="C62" s="29"/>
      <c r="D62" s="29">
        <f>D63+D64</f>
        <v>50</v>
      </c>
      <c r="E62" s="29">
        <f t="shared" ref="E62:J62" si="13">E63+E64</f>
        <v>0</v>
      </c>
      <c r="F62" s="29">
        <f t="shared" si="13"/>
        <v>50</v>
      </c>
      <c r="G62" s="29">
        <f t="shared" si="13"/>
        <v>0</v>
      </c>
      <c r="H62" s="29">
        <f t="shared" si="13"/>
        <v>0</v>
      </c>
      <c r="I62" s="29">
        <f t="shared" si="13"/>
        <v>0</v>
      </c>
      <c r="J62" s="29">
        <f t="shared" si="13"/>
        <v>0</v>
      </c>
      <c r="K62" s="30"/>
      <c r="L62" s="29"/>
    </row>
    <row r="63" spans="1:12" s="24" customFormat="1" ht="33.75">
      <c r="A63" s="58" t="s">
        <v>496</v>
      </c>
      <c r="B63" s="32" t="s">
        <v>56</v>
      </c>
      <c r="C63" s="33">
        <v>2</v>
      </c>
      <c r="D63" s="33">
        <f>E63+F63+G63+H63+I63+J63</f>
        <v>47</v>
      </c>
      <c r="E63" s="33"/>
      <c r="F63" s="33">
        <v>47</v>
      </c>
      <c r="G63" s="33"/>
      <c r="H63" s="33"/>
      <c r="I63" s="33"/>
      <c r="J63" s="33"/>
      <c r="K63" s="34" t="s">
        <v>72</v>
      </c>
      <c r="L63" s="33"/>
    </row>
    <row r="64" spans="1:12" s="24" customFormat="1" ht="33.75">
      <c r="A64" s="58" t="s">
        <v>493</v>
      </c>
      <c r="B64" s="32" t="s">
        <v>56</v>
      </c>
      <c r="C64" s="33">
        <v>2</v>
      </c>
      <c r="D64" s="33">
        <f>E64+F64+G64+H64+I64+J64</f>
        <v>3</v>
      </c>
      <c r="E64" s="33"/>
      <c r="F64" s="33">
        <v>3</v>
      </c>
      <c r="G64" s="33"/>
      <c r="H64" s="33"/>
      <c r="I64" s="33"/>
      <c r="J64" s="33"/>
      <c r="K64" s="34" t="s">
        <v>72</v>
      </c>
      <c r="L64" s="33" t="s">
        <v>17</v>
      </c>
    </row>
    <row r="65" spans="1:12" s="25" customFormat="1" ht="11.25">
      <c r="A65" s="58"/>
      <c r="B65" s="31" t="s">
        <v>73</v>
      </c>
      <c r="C65" s="29"/>
      <c r="D65" s="29">
        <f>D66</f>
        <v>50</v>
      </c>
      <c r="E65" s="29">
        <f t="shared" ref="E65:J65" si="14">E66</f>
        <v>50</v>
      </c>
      <c r="F65" s="29">
        <f t="shared" si="14"/>
        <v>0</v>
      </c>
      <c r="G65" s="29">
        <f t="shared" si="14"/>
        <v>0</v>
      </c>
      <c r="H65" s="29">
        <f t="shared" si="14"/>
        <v>0</v>
      </c>
      <c r="I65" s="29">
        <f t="shared" si="14"/>
        <v>0</v>
      </c>
      <c r="J65" s="29">
        <f t="shared" si="14"/>
        <v>0</v>
      </c>
      <c r="K65" s="30"/>
      <c r="L65" s="29"/>
    </row>
    <row r="66" spans="1:12" s="24" customFormat="1" ht="11.25">
      <c r="A66" s="58" t="s">
        <v>495</v>
      </c>
      <c r="B66" s="32" t="s">
        <v>74</v>
      </c>
      <c r="C66" s="33">
        <v>2</v>
      </c>
      <c r="D66" s="33">
        <f>E66+F66+G66+H66+I66+J66</f>
        <v>50</v>
      </c>
      <c r="E66" s="33">
        <v>50</v>
      </c>
      <c r="F66" s="33"/>
      <c r="G66" s="33"/>
      <c r="H66" s="33"/>
      <c r="I66" s="33"/>
      <c r="J66" s="33"/>
      <c r="K66" s="34" t="s">
        <v>75</v>
      </c>
      <c r="L66" s="33"/>
    </row>
    <row r="67" spans="1:12" s="25" customFormat="1" ht="11.25">
      <c r="A67" s="58"/>
      <c r="B67" s="31" t="s">
        <v>76</v>
      </c>
      <c r="C67" s="29"/>
      <c r="D67" s="29">
        <f t="shared" ref="D67:I67" si="15">D68+D69</f>
        <v>100</v>
      </c>
      <c r="E67" s="29">
        <f t="shared" si="15"/>
        <v>100</v>
      </c>
      <c r="F67" s="29">
        <f t="shared" si="15"/>
        <v>0</v>
      </c>
      <c r="G67" s="29">
        <f t="shared" si="15"/>
        <v>0</v>
      </c>
      <c r="H67" s="29">
        <f t="shared" si="15"/>
        <v>0</v>
      </c>
      <c r="I67" s="29">
        <f t="shared" si="15"/>
        <v>0</v>
      </c>
      <c r="J67" s="29"/>
      <c r="K67" s="30"/>
      <c r="L67" s="29"/>
    </row>
    <row r="68" spans="1:12" s="24" customFormat="1" ht="33.75">
      <c r="A68" s="58" t="s">
        <v>498</v>
      </c>
      <c r="B68" s="32" t="s">
        <v>77</v>
      </c>
      <c r="C68" s="33">
        <v>2</v>
      </c>
      <c r="D68" s="33">
        <f>E68+F68+G68+H68+I68+J68</f>
        <v>92</v>
      </c>
      <c r="E68" s="33">
        <v>92</v>
      </c>
      <c r="F68" s="33"/>
      <c r="G68" s="33"/>
      <c r="H68" s="33"/>
      <c r="I68" s="33"/>
      <c r="J68" s="33"/>
      <c r="K68" s="34" t="s">
        <v>78</v>
      </c>
      <c r="L68" s="33"/>
    </row>
    <row r="69" spans="1:12" s="24" customFormat="1" ht="33.75">
      <c r="A69" s="58" t="s">
        <v>500</v>
      </c>
      <c r="B69" s="32" t="s">
        <v>77</v>
      </c>
      <c r="C69" s="33">
        <v>2</v>
      </c>
      <c r="D69" s="33">
        <f>E69+F69+G69+H69+I69+J69</f>
        <v>8</v>
      </c>
      <c r="E69" s="33">
        <v>8</v>
      </c>
      <c r="F69" s="33"/>
      <c r="G69" s="33"/>
      <c r="H69" s="33"/>
      <c r="I69" s="33"/>
      <c r="J69" s="33"/>
      <c r="K69" s="34" t="s">
        <v>78</v>
      </c>
      <c r="L69" s="33" t="s">
        <v>17</v>
      </c>
    </row>
    <row r="70" spans="1:12" s="25" customFormat="1" ht="11.25">
      <c r="A70" s="58"/>
      <c r="B70" s="31" t="s">
        <v>79</v>
      </c>
      <c r="C70" s="29"/>
      <c r="D70" s="29">
        <f>D71</f>
        <v>40</v>
      </c>
      <c r="E70" s="29">
        <f t="shared" ref="E70:J70" si="16">E71</f>
        <v>0</v>
      </c>
      <c r="F70" s="29">
        <f t="shared" si="16"/>
        <v>40</v>
      </c>
      <c r="G70" s="29">
        <f t="shared" si="16"/>
        <v>0</v>
      </c>
      <c r="H70" s="29">
        <f t="shared" si="16"/>
        <v>0</v>
      </c>
      <c r="I70" s="29">
        <f t="shared" si="16"/>
        <v>0</v>
      </c>
      <c r="J70" s="29">
        <f t="shared" si="16"/>
        <v>0</v>
      </c>
      <c r="K70" s="30"/>
      <c r="L70" s="29"/>
    </row>
    <row r="71" spans="1:12" s="24" customFormat="1" ht="56.25">
      <c r="A71" s="58" t="s">
        <v>502</v>
      </c>
      <c r="B71" s="32" t="s">
        <v>80</v>
      </c>
      <c r="C71" s="33">
        <v>2</v>
      </c>
      <c r="D71" s="33">
        <f>E71+F71+G71+H71+I71+J71</f>
        <v>40</v>
      </c>
      <c r="E71" s="33"/>
      <c r="F71" s="33">
        <v>40</v>
      </c>
      <c r="G71" s="33"/>
      <c r="H71" s="33"/>
      <c r="I71" s="33"/>
      <c r="J71" s="33"/>
      <c r="K71" s="34" t="s">
        <v>70</v>
      </c>
      <c r="L71" s="33"/>
    </row>
    <row r="72" spans="1:12" s="25" customFormat="1" ht="11.25">
      <c r="A72" s="60">
        <v>9003</v>
      </c>
      <c r="B72" s="59" t="s">
        <v>439</v>
      </c>
      <c r="C72" s="29"/>
      <c r="D72" s="29">
        <f>SUM(D73:D80)</f>
        <v>300</v>
      </c>
      <c r="E72" s="29">
        <f t="shared" ref="E72:J72" si="17">SUM(E73:E80)</f>
        <v>145</v>
      </c>
      <c r="F72" s="29">
        <f t="shared" si="17"/>
        <v>155</v>
      </c>
      <c r="G72" s="29">
        <f t="shared" si="17"/>
        <v>0</v>
      </c>
      <c r="H72" s="29">
        <f t="shared" si="17"/>
        <v>0</v>
      </c>
      <c r="I72" s="29">
        <f t="shared" si="17"/>
        <v>0</v>
      </c>
      <c r="J72" s="29">
        <f t="shared" si="17"/>
        <v>0</v>
      </c>
      <c r="K72" s="30"/>
      <c r="L72" s="29"/>
    </row>
    <row r="73" spans="1:12" s="24" customFormat="1" ht="33.75">
      <c r="A73" s="58" t="s">
        <v>459</v>
      </c>
      <c r="B73" s="32" t="s">
        <v>81</v>
      </c>
      <c r="C73" s="33">
        <v>2</v>
      </c>
      <c r="D73" s="33">
        <f>E73+F73+G73+H73+I73+J73</f>
        <v>50</v>
      </c>
      <c r="E73" s="33">
        <v>35</v>
      </c>
      <c r="F73" s="33">
        <v>15</v>
      </c>
      <c r="G73" s="33"/>
      <c r="H73" s="33"/>
      <c r="I73" s="33"/>
      <c r="J73" s="33"/>
      <c r="K73" s="34" t="s">
        <v>82</v>
      </c>
      <c r="L73" s="33"/>
    </row>
    <row r="74" spans="1:12" s="24" customFormat="1" ht="22.5">
      <c r="A74" s="58" t="s">
        <v>460</v>
      </c>
      <c r="B74" s="32" t="s">
        <v>83</v>
      </c>
      <c r="C74" s="33">
        <v>2</v>
      </c>
      <c r="D74" s="33">
        <f>E74+F74+G74+H74+I74+J74</f>
        <v>50</v>
      </c>
      <c r="E74" s="33">
        <v>35</v>
      </c>
      <c r="F74" s="33">
        <v>15</v>
      </c>
      <c r="G74" s="33"/>
      <c r="H74" s="33"/>
      <c r="I74" s="33"/>
      <c r="J74" s="33"/>
      <c r="K74" s="34" t="s">
        <v>84</v>
      </c>
      <c r="L74" s="33"/>
    </row>
    <row r="75" spans="1:12" s="24" customFormat="1" ht="11.25">
      <c r="A75" s="58" t="s">
        <v>461</v>
      </c>
      <c r="B75" s="32" t="s">
        <v>85</v>
      </c>
      <c r="C75" s="33">
        <v>2</v>
      </c>
      <c r="D75" s="33">
        <f>E75+F75+G75+H75+I75+J75</f>
        <v>40</v>
      </c>
      <c r="E75" s="33">
        <v>20</v>
      </c>
      <c r="F75" s="33">
        <v>20</v>
      </c>
      <c r="G75" s="33"/>
      <c r="H75" s="33"/>
      <c r="I75" s="33"/>
      <c r="J75" s="33"/>
      <c r="K75" s="34" t="s">
        <v>86</v>
      </c>
      <c r="L75" s="33"/>
    </row>
    <row r="76" spans="1:12" s="24" customFormat="1" ht="11.25">
      <c r="A76" s="58" t="s">
        <v>462</v>
      </c>
      <c r="B76" s="32" t="s">
        <v>85</v>
      </c>
      <c r="C76" s="33">
        <v>2</v>
      </c>
      <c r="D76" s="33">
        <f t="shared" ref="D76:D79" si="18">E76+F76+G76+H76+I76+J76</f>
        <v>10</v>
      </c>
      <c r="E76" s="33">
        <v>5</v>
      </c>
      <c r="F76" s="33">
        <v>5</v>
      </c>
      <c r="G76" s="33"/>
      <c r="H76" s="33"/>
      <c r="I76" s="33"/>
      <c r="J76" s="33"/>
      <c r="K76" s="34" t="s">
        <v>86</v>
      </c>
      <c r="L76" s="33" t="s">
        <v>17</v>
      </c>
    </row>
    <row r="77" spans="1:12" s="24" customFormat="1" ht="33.75">
      <c r="A77" s="58" t="s">
        <v>463</v>
      </c>
      <c r="B77" s="32" t="s">
        <v>42</v>
      </c>
      <c r="C77" s="33">
        <v>2</v>
      </c>
      <c r="D77" s="33">
        <f t="shared" si="18"/>
        <v>50</v>
      </c>
      <c r="E77" s="35"/>
      <c r="F77" s="33">
        <v>50</v>
      </c>
      <c r="G77" s="33"/>
      <c r="H77" s="33"/>
      <c r="I77" s="33"/>
      <c r="J77" s="33"/>
      <c r="K77" s="34" t="s">
        <v>87</v>
      </c>
      <c r="L77" s="33"/>
    </row>
    <row r="78" spans="1:12" s="24" customFormat="1" ht="33.75">
      <c r="A78" s="58" t="s">
        <v>465</v>
      </c>
      <c r="B78" s="32" t="s">
        <v>88</v>
      </c>
      <c r="C78" s="33">
        <v>2</v>
      </c>
      <c r="D78" s="33">
        <f t="shared" si="18"/>
        <v>50</v>
      </c>
      <c r="E78" s="35"/>
      <c r="F78" s="33">
        <v>50</v>
      </c>
      <c r="G78" s="33"/>
      <c r="H78" s="33"/>
      <c r="I78" s="33"/>
      <c r="J78" s="33"/>
      <c r="K78" s="34" t="s">
        <v>89</v>
      </c>
      <c r="L78" s="33"/>
    </row>
    <row r="79" spans="1:12" s="24" customFormat="1" ht="12">
      <c r="A79" s="58" t="s">
        <v>467</v>
      </c>
      <c r="B79" s="32" t="s">
        <v>21</v>
      </c>
      <c r="C79" s="33">
        <v>2</v>
      </c>
      <c r="D79" s="33">
        <f t="shared" si="18"/>
        <v>42</v>
      </c>
      <c r="E79" s="33">
        <v>42</v>
      </c>
      <c r="F79" s="36"/>
      <c r="G79" s="33"/>
      <c r="H79" s="33"/>
      <c r="I79" s="33"/>
      <c r="J79" s="33"/>
      <c r="K79" s="34" t="s">
        <v>90</v>
      </c>
      <c r="L79" s="33"/>
    </row>
    <row r="80" spans="1:12" s="24" customFormat="1" ht="12">
      <c r="A80" s="58" t="s">
        <v>468</v>
      </c>
      <c r="B80" s="32" t="s">
        <v>21</v>
      </c>
      <c r="C80" s="33">
        <v>2</v>
      </c>
      <c r="D80" s="33">
        <f t="shared" ref="D80:D108" si="19">E80+F80+G80+H80+I80+J80</f>
        <v>8</v>
      </c>
      <c r="E80" s="33">
        <v>8</v>
      </c>
      <c r="F80" s="36"/>
      <c r="G80" s="33"/>
      <c r="H80" s="33"/>
      <c r="I80" s="33"/>
      <c r="J80" s="33"/>
      <c r="K80" s="34" t="s">
        <v>90</v>
      </c>
      <c r="L80" s="33" t="s">
        <v>17</v>
      </c>
    </row>
    <row r="81" spans="1:12" s="25" customFormat="1" ht="11.25">
      <c r="A81" s="60">
        <v>9004</v>
      </c>
      <c r="B81" s="59" t="s">
        <v>436</v>
      </c>
      <c r="C81" s="29"/>
      <c r="D81" s="29">
        <f t="shared" si="19"/>
        <v>1090</v>
      </c>
      <c r="E81" s="29">
        <f t="shared" ref="E81:J81" si="20">SUM(E82:E89)</f>
        <v>350</v>
      </c>
      <c r="F81" s="29">
        <f t="shared" si="20"/>
        <v>740</v>
      </c>
      <c r="G81" s="29">
        <f t="shared" si="20"/>
        <v>0</v>
      </c>
      <c r="H81" s="29">
        <f t="shared" si="20"/>
        <v>0</v>
      </c>
      <c r="I81" s="29">
        <f t="shared" si="20"/>
        <v>0</v>
      </c>
      <c r="J81" s="29">
        <f t="shared" si="20"/>
        <v>0</v>
      </c>
      <c r="K81" s="30"/>
      <c r="L81" s="29"/>
    </row>
    <row r="82" spans="1:12" s="24" customFormat="1" ht="11.25">
      <c r="A82" s="58" t="s">
        <v>459</v>
      </c>
      <c r="B82" s="32" t="s">
        <v>91</v>
      </c>
      <c r="C82" s="33">
        <v>3</v>
      </c>
      <c r="D82" s="33">
        <f t="shared" si="19"/>
        <v>320</v>
      </c>
      <c r="E82" s="33"/>
      <c r="F82" s="33">
        <v>320</v>
      </c>
      <c r="G82" s="33"/>
      <c r="H82" s="33"/>
      <c r="I82" s="33"/>
      <c r="J82" s="33"/>
      <c r="K82" s="34" t="s">
        <v>91</v>
      </c>
      <c r="L82" s="33"/>
    </row>
    <row r="83" spans="1:12" s="24" customFormat="1" ht="11.25">
      <c r="A83" s="58" t="s">
        <v>460</v>
      </c>
      <c r="B83" s="32" t="s">
        <v>92</v>
      </c>
      <c r="C83" s="33">
        <v>2</v>
      </c>
      <c r="D83" s="33">
        <f t="shared" si="19"/>
        <v>98</v>
      </c>
      <c r="E83" s="33">
        <v>70</v>
      </c>
      <c r="F83" s="33">
        <v>28</v>
      </c>
      <c r="G83" s="33"/>
      <c r="H83" s="33"/>
      <c r="I83" s="33"/>
      <c r="J83" s="33"/>
      <c r="K83" s="34" t="s">
        <v>93</v>
      </c>
      <c r="L83" s="33" t="s">
        <v>17</v>
      </c>
    </row>
    <row r="84" spans="1:12" s="24" customFormat="1" ht="11.25">
      <c r="A84" s="58" t="s">
        <v>461</v>
      </c>
      <c r="B84" s="32" t="s">
        <v>92</v>
      </c>
      <c r="C84" s="33">
        <v>2</v>
      </c>
      <c r="D84" s="33">
        <f t="shared" si="19"/>
        <v>392</v>
      </c>
      <c r="E84" s="33">
        <v>280</v>
      </c>
      <c r="F84" s="33">
        <v>112</v>
      </c>
      <c r="G84" s="33"/>
      <c r="H84" s="33"/>
      <c r="I84" s="33"/>
      <c r="J84" s="33"/>
      <c r="K84" s="34" t="s">
        <v>93</v>
      </c>
      <c r="L84" s="33"/>
    </row>
    <row r="85" spans="1:12" s="24" customFormat="1" ht="11.25">
      <c r="A85" s="58" t="s">
        <v>462</v>
      </c>
      <c r="B85" s="32" t="s">
        <v>94</v>
      </c>
      <c r="C85" s="33">
        <v>2</v>
      </c>
      <c r="D85" s="33">
        <f t="shared" si="19"/>
        <v>100</v>
      </c>
      <c r="E85" s="33"/>
      <c r="F85" s="33">
        <v>100</v>
      </c>
      <c r="G85" s="33"/>
      <c r="H85" s="33"/>
      <c r="I85" s="33"/>
      <c r="J85" s="33"/>
      <c r="K85" s="34" t="s">
        <v>94</v>
      </c>
      <c r="L85" s="33"/>
    </row>
    <row r="86" spans="1:12" s="24" customFormat="1" ht="11.25">
      <c r="A86" s="58" t="s">
        <v>463</v>
      </c>
      <c r="B86" s="32" t="s">
        <v>95</v>
      </c>
      <c r="C86" s="33">
        <v>2</v>
      </c>
      <c r="D86" s="33">
        <f t="shared" si="19"/>
        <v>50</v>
      </c>
      <c r="E86" s="33"/>
      <c r="F86" s="33">
        <v>50</v>
      </c>
      <c r="G86" s="33"/>
      <c r="H86" s="33"/>
      <c r="I86" s="33"/>
      <c r="J86" s="33"/>
      <c r="K86" s="34" t="s">
        <v>95</v>
      </c>
      <c r="L86" s="33"/>
    </row>
    <row r="87" spans="1:12" s="24" customFormat="1" ht="11.25">
      <c r="A87" s="58" t="s">
        <v>465</v>
      </c>
      <c r="B87" s="32" t="s">
        <v>96</v>
      </c>
      <c r="C87" s="33">
        <v>3</v>
      </c>
      <c r="D87" s="33">
        <f t="shared" si="19"/>
        <v>20</v>
      </c>
      <c r="E87" s="33"/>
      <c r="F87" s="33">
        <v>20</v>
      </c>
      <c r="G87" s="33"/>
      <c r="H87" s="33"/>
      <c r="I87" s="33"/>
      <c r="J87" s="33"/>
      <c r="K87" s="34" t="s">
        <v>96</v>
      </c>
      <c r="L87" s="33"/>
    </row>
    <row r="88" spans="1:12" s="24" customFormat="1" ht="11.25">
      <c r="A88" s="58" t="s">
        <v>467</v>
      </c>
      <c r="B88" s="32" t="s">
        <v>54</v>
      </c>
      <c r="C88" s="33">
        <v>2</v>
      </c>
      <c r="D88" s="33">
        <f t="shared" si="19"/>
        <v>100</v>
      </c>
      <c r="E88" s="33"/>
      <c r="F88" s="33">
        <v>100</v>
      </c>
      <c r="G88" s="33"/>
      <c r="H88" s="33"/>
      <c r="I88" s="33"/>
      <c r="J88" s="33"/>
      <c r="K88" s="34" t="s">
        <v>54</v>
      </c>
      <c r="L88" s="33"/>
    </row>
    <row r="89" spans="1:12" s="24" customFormat="1" ht="11.25">
      <c r="A89" s="58" t="s">
        <v>468</v>
      </c>
      <c r="B89" s="32" t="s">
        <v>97</v>
      </c>
      <c r="C89" s="33">
        <v>2</v>
      </c>
      <c r="D89" s="33">
        <f t="shared" si="19"/>
        <v>10</v>
      </c>
      <c r="E89" s="33"/>
      <c r="F89" s="33">
        <v>10</v>
      </c>
      <c r="G89" s="33"/>
      <c r="H89" s="33"/>
      <c r="I89" s="33"/>
      <c r="J89" s="33"/>
      <c r="K89" s="34" t="s">
        <v>98</v>
      </c>
      <c r="L89" s="33"/>
    </row>
    <row r="90" spans="1:12" s="25" customFormat="1" ht="11.25">
      <c r="A90" s="60">
        <v>9005</v>
      </c>
      <c r="B90" s="59" t="s">
        <v>437</v>
      </c>
      <c r="C90" s="29"/>
      <c r="D90" s="29">
        <f t="shared" si="19"/>
        <v>835</v>
      </c>
      <c r="E90" s="29">
        <f t="shared" ref="E90:J90" si="21">SUM(E91:E105)</f>
        <v>253</v>
      </c>
      <c r="F90" s="29">
        <f t="shared" si="21"/>
        <v>582</v>
      </c>
      <c r="G90" s="29">
        <f t="shared" si="21"/>
        <v>0</v>
      </c>
      <c r="H90" s="29">
        <f t="shared" si="21"/>
        <v>0</v>
      </c>
      <c r="I90" s="29">
        <f t="shared" si="21"/>
        <v>0</v>
      </c>
      <c r="J90" s="29">
        <f t="shared" si="21"/>
        <v>0</v>
      </c>
      <c r="K90" s="30"/>
      <c r="L90" s="29"/>
    </row>
    <row r="91" spans="1:12" s="24" customFormat="1" ht="11.25">
      <c r="A91" s="58" t="s">
        <v>459</v>
      </c>
      <c r="B91" s="32" t="s">
        <v>99</v>
      </c>
      <c r="C91" s="33">
        <v>3</v>
      </c>
      <c r="D91" s="33">
        <f t="shared" si="19"/>
        <v>13</v>
      </c>
      <c r="E91" s="33"/>
      <c r="F91" s="37">
        <v>13</v>
      </c>
      <c r="G91" s="33"/>
      <c r="H91" s="33"/>
      <c r="I91" s="33"/>
      <c r="J91" s="33"/>
      <c r="K91" s="34" t="s">
        <v>99</v>
      </c>
      <c r="L91" s="33"/>
    </row>
    <row r="92" spans="1:12" s="24" customFormat="1" ht="11.25">
      <c r="A92" s="58" t="s">
        <v>460</v>
      </c>
      <c r="B92" s="32" t="s">
        <v>100</v>
      </c>
      <c r="C92" s="33">
        <v>2</v>
      </c>
      <c r="D92" s="33">
        <f t="shared" si="19"/>
        <v>60</v>
      </c>
      <c r="E92" s="33"/>
      <c r="F92" s="37">
        <v>60</v>
      </c>
      <c r="G92" s="33"/>
      <c r="H92" s="33"/>
      <c r="I92" s="33"/>
      <c r="J92" s="33"/>
      <c r="K92" s="34" t="s">
        <v>100</v>
      </c>
      <c r="L92" s="33"/>
    </row>
    <row r="93" spans="1:12" s="24" customFormat="1" ht="11.25">
      <c r="A93" s="58" t="s">
        <v>461</v>
      </c>
      <c r="B93" s="32" t="s">
        <v>101</v>
      </c>
      <c r="C93" s="33">
        <v>2</v>
      </c>
      <c r="D93" s="33">
        <f t="shared" si="19"/>
        <v>30</v>
      </c>
      <c r="E93" s="37">
        <v>30</v>
      </c>
      <c r="F93" s="33"/>
      <c r="G93" s="33"/>
      <c r="H93" s="33"/>
      <c r="I93" s="33"/>
      <c r="J93" s="33"/>
      <c r="K93" s="34" t="s">
        <v>102</v>
      </c>
      <c r="L93" s="33"/>
    </row>
    <row r="94" spans="1:12" s="24" customFormat="1" ht="11.25">
      <c r="A94" s="58" t="s">
        <v>462</v>
      </c>
      <c r="B94" s="32" t="s">
        <v>101</v>
      </c>
      <c r="C94" s="33">
        <v>2</v>
      </c>
      <c r="D94" s="33">
        <f t="shared" si="19"/>
        <v>20</v>
      </c>
      <c r="E94" s="33"/>
      <c r="F94" s="37">
        <v>20</v>
      </c>
      <c r="G94" s="33"/>
      <c r="H94" s="33"/>
      <c r="I94" s="33"/>
      <c r="J94" s="33"/>
      <c r="K94" s="34" t="s">
        <v>102</v>
      </c>
      <c r="L94" s="33" t="s">
        <v>17</v>
      </c>
    </row>
    <row r="95" spans="1:12" s="24" customFormat="1" ht="11.25">
      <c r="A95" s="58" t="s">
        <v>463</v>
      </c>
      <c r="B95" s="32" t="s">
        <v>92</v>
      </c>
      <c r="C95" s="33">
        <v>2</v>
      </c>
      <c r="D95" s="33">
        <f t="shared" si="19"/>
        <v>157</v>
      </c>
      <c r="E95" s="37">
        <v>100</v>
      </c>
      <c r="F95" s="37">
        <v>57</v>
      </c>
      <c r="G95" s="33"/>
      <c r="H95" s="33"/>
      <c r="I95" s="33"/>
      <c r="J95" s="33"/>
      <c r="K95" s="34" t="s">
        <v>103</v>
      </c>
      <c r="L95" s="33"/>
    </row>
    <row r="96" spans="1:12" s="24" customFormat="1" ht="11.25">
      <c r="A96" s="58" t="s">
        <v>465</v>
      </c>
      <c r="B96" s="32" t="s">
        <v>104</v>
      </c>
      <c r="C96" s="33">
        <v>2</v>
      </c>
      <c r="D96" s="33">
        <f t="shared" si="19"/>
        <v>23</v>
      </c>
      <c r="E96" s="37">
        <v>13</v>
      </c>
      <c r="F96" s="37">
        <v>10</v>
      </c>
      <c r="G96" s="33"/>
      <c r="H96" s="33"/>
      <c r="I96" s="33"/>
      <c r="J96" s="33"/>
      <c r="K96" s="34" t="s">
        <v>105</v>
      </c>
      <c r="L96" s="33"/>
    </row>
    <row r="97" spans="1:12" s="24" customFormat="1" ht="11.25">
      <c r="A97" s="58" t="s">
        <v>467</v>
      </c>
      <c r="B97" s="32" t="s">
        <v>94</v>
      </c>
      <c r="C97" s="33">
        <v>2</v>
      </c>
      <c r="D97" s="33">
        <f t="shared" si="19"/>
        <v>60</v>
      </c>
      <c r="E97" s="33"/>
      <c r="F97" s="37">
        <v>60</v>
      </c>
      <c r="G97" s="33"/>
      <c r="H97" s="33"/>
      <c r="I97" s="33"/>
      <c r="J97" s="33"/>
      <c r="K97" s="34" t="s">
        <v>94</v>
      </c>
      <c r="L97" s="33"/>
    </row>
    <row r="98" spans="1:12" s="24" customFormat="1" ht="11.25">
      <c r="A98" s="58" t="s">
        <v>468</v>
      </c>
      <c r="B98" s="32" t="s">
        <v>106</v>
      </c>
      <c r="C98" s="33">
        <v>2</v>
      </c>
      <c r="D98" s="33">
        <f t="shared" si="19"/>
        <v>20</v>
      </c>
      <c r="E98" s="37">
        <v>10</v>
      </c>
      <c r="F98" s="37">
        <v>10</v>
      </c>
      <c r="G98" s="33"/>
      <c r="H98" s="33"/>
      <c r="I98" s="33"/>
      <c r="J98" s="33"/>
      <c r="K98" s="34" t="s">
        <v>107</v>
      </c>
      <c r="L98" s="33"/>
    </row>
    <row r="99" spans="1:12" s="24" customFormat="1" ht="11.25">
      <c r="A99" s="58" t="s">
        <v>469</v>
      </c>
      <c r="B99" s="32" t="s">
        <v>106</v>
      </c>
      <c r="C99" s="33">
        <v>2</v>
      </c>
      <c r="D99" s="33">
        <f t="shared" si="19"/>
        <v>20</v>
      </c>
      <c r="E99" s="33"/>
      <c r="F99" s="37">
        <v>20</v>
      </c>
      <c r="G99" s="33"/>
      <c r="H99" s="33"/>
      <c r="I99" s="33"/>
      <c r="J99" s="33"/>
      <c r="K99" s="34" t="s">
        <v>107</v>
      </c>
      <c r="L99" s="33" t="s">
        <v>17</v>
      </c>
    </row>
    <row r="100" spans="1:12" s="24" customFormat="1" ht="11.25">
      <c r="A100" s="58" t="s">
        <v>470</v>
      </c>
      <c r="B100" s="32" t="s">
        <v>54</v>
      </c>
      <c r="C100" s="33">
        <v>2</v>
      </c>
      <c r="D100" s="33">
        <f t="shared" si="19"/>
        <v>60</v>
      </c>
      <c r="E100" s="33"/>
      <c r="F100" s="37">
        <v>60</v>
      </c>
      <c r="G100" s="33"/>
      <c r="H100" s="33"/>
      <c r="I100" s="33"/>
      <c r="J100" s="33"/>
      <c r="K100" s="34" t="s">
        <v>54</v>
      </c>
      <c r="L100" s="33"/>
    </row>
    <row r="101" spans="1:12" s="24" customFormat="1" ht="11.25">
      <c r="A101" s="58" t="s">
        <v>472</v>
      </c>
      <c r="B101" s="32" t="s">
        <v>108</v>
      </c>
      <c r="C101" s="33">
        <v>2</v>
      </c>
      <c r="D101" s="33">
        <f t="shared" si="19"/>
        <v>46</v>
      </c>
      <c r="E101" s="33"/>
      <c r="F101" s="37">
        <v>46</v>
      </c>
      <c r="G101" s="33"/>
      <c r="H101" s="33"/>
      <c r="I101" s="33"/>
      <c r="J101" s="33"/>
      <c r="K101" s="34" t="s">
        <v>109</v>
      </c>
      <c r="L101" s="33"/>
    </row>
    <row r="102" spans="1:12" s="24" customFormat="1" ht="11.25">
      <c r="A102" s="58" t="s">
        <v>473</v>
      </c>
      <c r="B102" s="32" t="s">
        <v>110</v>
      </c>
      <c r="C102" s="33">
        <v>2</v>
      </c>
      <c r="D102" s="33">
        <f t="shared" si="19"/>
        <v>46</v>
      </c>
      <c r="E102" s="33"/>
      <c r="F102" s="37">
        <v>46</v>
      </c>
      <c r="G102" s="33"/>
      <c r="H102" s="33"/>
      <c r="I102" s="33"/>
      <c r="J102" s="33"/>
      <c r="K102" s="34" t="s">
        <v>109</v>
      </c>
      <c r="L102" s="33"/>
    </row>
    <row r="103" spans="1:12" s="24" customFormat="1" ht="11.25">
      <c r="A103" s="58" t="s">
        <v>474</v>
      </c>
      <c r="B103" s="32" t="s">
        <v>95</v>
      </c>
      <c r="C103" s="33">
        <v>2</v>
      </c>
      <c r="D103" s="33">
        <f t="shared" si="19"/>
        <v>45</v>
      </c>
      <c r="E103" s="33"/>
      <c r="F103" s="37">
        <v>45</v>
      </c>
      <c r="G103" s="33"/>
      <c r="H103" s="33"/>
      <c r="I103" s="33"/>
      <c r="J103" s="33"/>
      <c r="K103" s="34" t="s">
        <v>95</v>
      </c>
      <c r="L103" s="33"/>
    </row>
    <row r="104" spans="1:12" s="24" customFormat="1" ht="11.25">
      <c r="A104" s="58" t="s">
        <v>475</v>
      </c>
      <c r="B104" s="32" t="s">
        <v>111</v>
      </c>
      <c r="C104" s="33">
        <v>2</v>
      </c>
      <c r="D104" s="33">
        <f t="shared" si="19"/>
        <v>75</v>
      </c>
      <c r="E104" s="33"/>
      <c r="F104" s="37">
        <v>75</v>
      </c>
      <c r="G104" s="33"/>
      <c r="H104" s="33"/>
      <c r="I104" s="33"/>
      <c r="J104" s="33"/>
      <c r="K104" s="34" t="s">
        <v>111</v>
      </c>
      <c r="L104" s="33"/>
    </row>
    <row r="105" spans="1:12" s="25" customFormat="1" ht="11.25">
      <c r="A105" s="58"/>
      <c r="B105" s="31" t="s">
        <v>112</v>
      </c>
      <c r="C105" s="29"/>
      <c r="D105" s="33">
        <f t="shared" si="19"/>
        <v>160</v>
      </c>
      <c r="E105" s="29">
        <f t="shared" ref="E105:J105" si="22">SUM(E106:E109)</f>
        <v>100</v>
      </c>
      <c r="F105" s="29">
        <f t="shared" si="22"/>
        <v>60</v>
      </c>
      <c r="G105" s="29">
        <f t="shared" si="22"/>
        <v>0</v>
      </c>
      <c r="H105" s="29">
        <f t="shared" si="22"/>
        <v>0</v>
      </c>
      <c r="I105" s="29">
        <f t="shared" si="22"/>
        <v>0</v>
      </c>
      <c r="J105" s="29">
        <f t="shared" si="22"/>
        <v>0</v>
      </c>
      <c r="K105" s="30"/>
      <c r="L105" s="29"/>
    </row>
    <row r="106" spans="1:12" s="24" customFormat="1" ht="11.25">
      <c r="A106" s="58" t="s">
        <v>478</v>
      </c>
      <c r="B106" s="32" t="s">
        <v>54</v>
      </c>
      <c r="C106" s="33">
        <v>2</v>
      </c>
      <c r="D106" s="33">
        <f t="shared" si="19"/>
        <v>29</v>
      </c>
      <c r="E106" s="33"/>
      <c r="F106" s="37">
        <v>29</v>
      </c>
      <c r="G106" s="33"/>
      <c r="H106" s="33"/>
      <c r="I106" s="33"/>
      <c r="J106" s="33"/>
      <c r="K106" s="34" t="s">
        <v>54</v>
      </c>
      <c r="L106" s="33"/>
    </row>
    <row r="107" spans="1:12" s="24" customFormat="1" ht="11.25">
      <c r="A107" s="58" t="s">
        <v>480</v>
      </c>
      <c r="B107" s="32" t="s">
        <v>54</v>
      </c>
      <c r="C107" s="33">
        <v>2</v>
      </c>
      <c r="D107" s="33">
        <f t="shared" si="19"/>
        <v>11</v>
      </c>
      <c r="E107" s="33"/>
      <c r="F107" s="37">
        <v>11</v>
      </c>
      <c r="G107" s="33"/>
      <c r="H107" s="33"/>
      <c r="I107" s="33"/>
      <c r="J107" s="33"/>
      <c r="K107" s="34" t="s">
        <v>54</v>
      </c>
      <c r="L107" s="33" t="s">
        <v>17</v>
      </c>
    </row>
    <row r="108" spans="1:12" s="24" customFormat="1" ht="11.25">
      <c r="A108" s="58" t="s">
        <v>482</v>
      </c>
      <c r="B108" s="32" t="s">
        <v>104</v>
      </c>
      <c r="C108" s="33">
        <v>2</v>
      </c>
      <c r="D108" s="33">
        <f t="shared" si="19"/>
        <v>40</v>
      </c>
      <c r="E108" s="37">
        <v>30</v>
      </c>
      <c r="F108" s="37">
        <v>10</v>
      </c>
      <c r="G108" s="33"/>
      <c r="H108" s="33"/>
      <c r="I108" s="33"/>
      <c r="J108" s="33"/>
      <c r="K108" s="34" t="s">
        <v>105</v>
      </c>
      <c r="L108" s="33"/>
    </row>
    <row r="109" spans="1:12" s="24" customFormat="1" ht="11.25">
      <c r="A109" s="58" t="s">
        <v>484</v>
      </c>
      <c r="B109" s="32" t="s">
        <v>92</v>
      </c>
      <c r="C109" s="33">
        <v>2</v>
      </c>
      <c r="D109" s="33">
        <f t="shared" ref="D109:D143" si="23">E109+F109+G109+H109+I109+J109</f>
        <v>80</v>
      </c>
      <c r="E109" s="37">
        <v>70</v>
      </c>
      <c r="F109" s="37">
        <v>10</v>
      </c>
      <c r="G109" s="33"/>
      <c r="H109" s="33"/>
      <c r="I109" s="33"/>
      <c r="J109" s="33"/>
      <c r="K109" s="34" t="s">
        <v>103</v>
      </c>
      <c r="L109" s="33"/>
    </row>
    <row r="110" spans="1:12" s="25" customFormat="1" ht="11.25">
      <c r="A110" s="60">
        <v>9006</v>
      </c>
      <c r="B110" s="59" t="s">
        <v>438</v>
      </c>
      <c r="C110" s="29"/>
      <c r="D110" s="29">
        <f t="shared" ref="D110:I110" si="24">SUM(D111:D128)</f>
        <v>500</v>
      </c>
      <c r="E110" s="29">
        <f t="shared" si="24"/>
        <v>219</v>
      </c>
      <c r="F110" s="29">
        <f t="shared" si="24"/>
        <v>281</v>
      </c>
      <c r="G110" s="29">
        <f t="shared" si="24"/>
        <v>0</v>
      </c>
      <c r="H110" s="29">
        <f t="shared" si="24"/>
        <v>0</v>
      </c>
      <c r="I110" s="29">
        <f t="shared" si="24"/>
        <v>0</v>
      </c>
      <c r="J110" s="29"/>
      <c r="K110" s="30"/>
      <c r="L110" s="29"/>
    </row>
    <row r="111" spans="1:12" s="24" customFormat="1" ht="11.25">
      <c r="A111" s="58" t="s">
        <v>459</v>
      </c>
      <c r="B111" s="32" t="s">
        <v>92</v>
      </c>
      <c r="C111" s="33">
        <v>2</v>
      </c>
      <c r="D111" s="33">
        <f t="shared" si="23"/>
        <v>165</v>
      </c>
      <c r="E111" s="33">
        <v>105</v>
      </c>
      <c r="F111" s="33">
        <v>60</v>
      </c>
      <c r="G111" s="33"/>
      <c r="H111" s="33"/>
      <c r="I111" s="33"/>
      <c r="J111" s="33"/>
      <c r="K111" s="34" t="s">
        <v>113</v>
      </c>
      <c r="L111" s="33"/>
    </row>
    <row r="112" spans="1:12" s="24" customFormat="1" ht="11.25">
      <c r="A112" s="58" t="s">
        <v>460</v>
      </c>
      <c r="B112" s="32" t="s">
        <v>106</v>
      </c>
      <c r="C112" s="33">
        <v>2</v>
      </c>
      <c r="D112" s="33">
        <f t="shared" si="23"/>
        <v>76</v>
      </c>
      <c r="E112" s="33">
        <v>36</v>
      </c>
      <c r="F112" s="33">
        <v>40</v>
      </c>
      <c r="G112" s="33"/>
      <c r="H112" s="33"/>
      <c r="I112" s="33"/>
      <c r="J112" s="33"/>
      <c r="K112" s="34" t="s">
        <v>114</v>
      </c>
      <c r="L112" s="33"/>
    </row>
    <row r="113" spans="1:12" s="24" customFormat="1" ht="11.25">
      <c r="A113" s="58" t="s">
        <v>461</v>
      </c>
      <c r="B113" s="32" t="s">
        <v>115</v>
      </c>
      <c r="C113" s="33">
        <v>2</v>
      </c>
      <c r="D113" s="33">
        <f t="shared" si="23"/>
        <v>28</v>
      </c>
      <c r="E113" s="33"/>
      <c r="F113" s="33">
        <v>28</v>
      </c>
      <c r="G113" s="33"/>
      <c r="H113" s="33"/>
      <c r="I113" s="33"/>
      <c r="J113" s="33"/>
      <c r="K113" s="34" t="s">
        <v>116</v>
      </c>
      <c r="L113" s="33"/>
    </row>
    <row r="114" spans="1:12" s="24" customFormat="1" ht="11.25">
      <c r="A114" s="58" t="s">
        <v>462</v>
      </c>
      <c r="B114" s="32" t="s">
        <v>117</v>
      </c>
      <c r="C114" s="33">
        <v>3</v>
      </c>
      <c r="D114" s="33">
        <f t="shared" si="23"/>
        <v>18</v>
      </c>
      <c r="E114" s="33">
        <v>9</v>
      </c>
      <c r="F114" s="33">
        <v>9</v>
      </c>
      <c r="G114" s="33"/>
      <c r="H114" s="33"/>
      <c r="I114" s="33"/>
      <c r="J114" s="33"/>
      <c r="K114" s="34" t="s">
        <v>117</v>
      </c>
      <c r="L114" s="33"/>
    </row>
    <row r="115" spans="1:12" s="24" customFormat="1" ht="11.25">
      <c r="A115" s="58" t="s">
        <v>463</v>
      </c>
      <c r="B115" s="32" t="s">
        <v>118</v>
      </c>
      <c r="C115" s="33">
        <v>3</v>
      </c>
      <c r="D115" s="33">
        <f t="shared" si="23"/>
        <v>18</v>
      </c>
      <c r="E115" s="33">
        <v>9</v>
      </c>
      <c r="F115" s="33">
        <v>9</v>
      </c>
      <c r="G115" s="33"/>
      <c r="H115" s="33"/>
      <c r="I115" s="33"/>
      <c r="J115" s="33"/>
      <c r="K115" s="34" t="s">
        <v>119</v>
      </c>
      <c r="L115" s="33"/>
    </row>
    <row r="116" spans="1:12" s="24" customFormat="1" ht="11.25">
      <c r="A116" s="58" t="s">
        <v>465</v>
      </c>
      <c r="B116" s="32" t="s">
        <v>54</v>
      </c>
      <c r="C116" s="33">
        <v>2</v>
      </c>
      <c r="D116" s="33">
        <f t="shared" si="23"/>
        <v>76</v>
      </c>
      <c r="E116" s="33"/>
      <c r="F116" s="33">
        <v>76</v>
      </c>
      <c r="G116" s="33"/>
      <c r="H116" s="33"/>
      <c r="I116" s="33"/>
      <c r="J116" s="33"/>
      <c r="K116" s="34" t="s">
        <v>120</v>
      </c>
      <c r="L116" s="33"/>
    </row>
    <row r="117" spans="1:12" s="24" customFormat="1" ht="22.5">
      <c r="A117" s="58" t="s">
        <v>467</v>
      </c>
      <c r="B117" s="32" t="s">
        <v>121</v>
      </c>
      <c r="C117" s="33">
        <v>2</v>
      </c>
      <c r="D117" s="33">
        <f t="shared" si="23"/>
        <v>76</v>
      </c>
      <c r="E117" s="33">
        <v>50</v>
      </c>
      <c r="F117" s="33">
        <v>26</v>
      </c>
      <c r="G117" s="33"/>
      <c r="H117" s="33"/>
      <c r="I117" s="33"/>
      <c r="J117" s="33"/>
      <c r="K117" s="34" t="s">
        <v>122</v>
      </c>
      <c r="L117" s="33"/>
    </row>
    <row r="118" spans="1:12" s="24" customFormat="1" ht="11.25">
      <c r="A118" s="58" t="s">
        <v>468</v>
      </c>
      <c r="B118" s="32" t="s">
        <v>94</v>
      </c>
      <c r="C118" s="33">
        <v>2</v>
      </c>
      <c r="D118" s="33">
        <f t="shared" si="23"/>
        <v>9</v>
      </c>
      <c r="E118" s="33"/>
      <c r="F118" s="33">
        <v>9</v>
      </c>
      <c r="G118" s="33"/>
      <c r="H118" s="33"/>
      <c r="I118" s="33"/>
      <c r="J118" s="33"/>
      <c r="K118" s="34" t="s">
        <v>94</v>
      </c>
      <c r="L118" s="33"/>
    </row>
    <row r="119" spans="1:12" s="24" customFormat="1" ht="11.25">
      <c r="A119" s="58" t="s">
        <v>469</v>
      </c>
      <c r="B119" s="32" t="s">
        <v>108</v>
      </c>
      <c r="C119" s="33">
        <v>2</v>
      </c>
      <c r="D119" s="33">
        <f t="shared" si="23"/>
        <v>4</v>
      </c>
      <c r="E119" s="33"/>
      <c r="F119" s="33">
        <v>4</v>
      </c>
      <c r="G119" s="33"/>
      <c r="H119" s="33"/>
      <c r="I119" s="33"/>
      <c r="J119" s="33"/>
      <c r="K119" s="34" t="s">
        <v>123</v>
      </c>
      <c r="L119" s="33"/>
    </row>
    <row r="120" spans="1:12" s="24" customFormat="1" ht="11.25">
      <c r="A120" s="58" t="s">
        <v>470</v>
      </c>
      <c r="B120" s="32" t="s">
        <v>92</v>
      </c>
      <c r="C120" s="33">
        <v>2</v>
      </c>
      <c r="D120" s="33">
        <f t="shared" si="23"/>
        <v>10</v>
      </c>
      <c r="E120" s="33">
        <v>4</v>
      </c>
      <c r="F120" s="33">
        <v>6</v>
      </c>
      <c r="G120" s="33"/>
      <c r="H120" s="33"/>
      <c r="I120" s="33"/>
      <c r="J120" s="33"/>
      <c r="K120" s="34" t="s">
        <v>113</v>
      </c>
      <c r="L120" s="33" t="s">
        <v>17</v>
      </c>
    </row>
    <row r="121" spans="1:12" s="24" customFormat="1" ht="11.25">
      <c r="A121" s="58" t="s">
        <v>472</v>
      </c>
      <c r="B121" s="32" t="s">
        <v>106</v>
      </c>
      <c r="C121" s="33">
        <v>2</v>
      </c>
      <c r="D121" s="33">
        <f t="shared" si="23"/>
        <v>4</v>
      </c>
      <c r="E121" s="33">
        <v>2</v>
      </c>
      <c r="F121" s="33">
        <v>2</v>
      </c>
      <c r="G121" s="33"/>
      <c r="H121" s="33"/>
      <c r="I121" s="33"/>
      <c r="J121" s="33"/>
      <c r="K121" s="34" t="s">
        <v>114</v>
      </c>
      <c r="L121" s="33" t="s">
        <v>17</v>
      </c>
    </row>
    <row r="122" spans="1:12" s="24" customFormat="1" ht="11.25">
      <c r="A122" s="58" t="s">
        <v>473</v>
      </c>
      <c r="B122" s="32" t="s">
        <v>115</v>
      </c>
      <c r="C122" s="33">
        <v>2</v>
      </c>
      <c r="D122" s="33">
        <f t="shared" si="23"/>
        <v>2</v>
      </c>
      <c r="E122" s="33"/>
      <c r="F122" s="33">
        <v>2</v>
      </c>
      <c r="G122" s="33"/>
      <c r="H122" s="33"/>
      <c r="I122" s="33"/>
      <c r="J122" s="33"/>
      <c r="K122" s="34" t="s">
        <v>116</v>
      </c>
      <c r="L122" s="33" t="s">
        <v>17</v>
      </c>
    </row>
    <row r="123" spans="1:12" s="24" customFormat="1" ht="11.25">
      <c r="A123" s="58" t="s">
        <v>474</v>
      </c>
      <c r="B123" s="32" t="s">
        <v>117</v>
      </c>
      <c r="C123" s="33">
        <v>3</v>
      </c>
      <c r="D123" s="33">
        <f t="shared" si="23"/>
        <v>2</v>
      </c>
      <c r="E123" s="33">
        <v>1</v>
      </c>
      <c r="F123" s="33">
        <v>1</v>
      </c>
      <c r="G123" s="33"/>
      <c r="H123" s="33"/>
      <c r="I123" s="33"/>
      <c r="J123" s="33"/>
      <c r="K123" s="34" t="s">
        <v>117</v>
      </c>
      <c r="L123" s="33" t="s">
        <v>17</v>
      </c>
    </row>
    <row r="124" spans="1:12" s="24" customFormat="1" ht="11.25">
      <c r="A124" s="58" t="s">
        <v>475</v>
      </c>
      <c r="B124" s="32" t="s">
        <v>118</v>
      </c>
      <c r="C124" s="33">
        <v>3</v>
      </c>
      <c r="D124" s="33">
        <f t="shared" si="23"/>
        <v>2</v>
      </c>
      <c r="E124" s="33">
        <v>1</v>
      </c>
      <c r="F124" s="33">
        <v>1</v>
      </c>
      <c r="G124" s="33"/>
      <c r="H124" s="33"/>
      <c r="I124" s="33"/>
      <c r="J124" s="33"/>
      <c r="K124" s="34" t="s">
        <v>119</v>
      </c>
      <c r="L124" s="33" t="s">
        <v>17</v>
      </c>
    </row>
    <row r="125" spans="1:12" s="24" customFormat="1" ht="11.25">
      <c r="A125" s="58" t="s">
        <v>477</v>
      </c>
      <c r="B125" s="32" t="s">
        <v>54</v>
      </c>
      <c r="C125" s="33">
        <v>2</v>
      </c>
      <c r="D125" s="33">
        <f t="shared" si="23"/>
        <v>4</v>
      </c>
      <c r="E125" s="33"/>
      <c r="F125" s="33">
        <v>4</v>
      </c>
      <c r="G125" s="33"/>
      <c r="H125" s="33"/>
      <c r="I125" s="33"/>
      <c r="J125" s="33"/>
      <c r="K125" s="34" t="s">
        <v>120</v>
      </c>
      <c r="L125" s="33" t="s">
        <v>17</v>
      </c>
    </row>
    <row r="126" spans="1:12" s="24" customFormat="1" ht="22.5">
      <c r="A126" s="58" t="s">
        <v>479</v>
      </c>
      <c r="B126" s="32" t="s">
        <v>121</v>
      </c>
      <c r="C126" s="33">
        <v>2</v>
      </c>
      <c r="D126" s="33">
        <f t="shared" si="23"/>
        <v>4</v>
      </c>
      <c r="E126" s="33">
        <v>2</v>
      </c>
      <c r="F126" s="33">
        <v>2</v>
      </c>
      <c r="G126" s="33"/>
      <c r="H126" s="33"/>
      <c r="I126" s="33"/>
      <c r="J126" s="33"/>
      <c r="K126" s="34" t="s">
        <v>122</v>
      </c>
      <c r="L126" s="33" t="s">
        <v>17</v>
      </c>
    </row>
    <row r="127" spans="1:12" s="24" customFormat="1" ht="11.25">
      <c r="A127" s="58" t="s">
        <v>481</v>
      </c>
      <c r="B127" s="32" t="s">
        <v>94</v>
      </c>
      <c r="C127" s="33">
        <v>2</v>
      </c>
      <c r="D127" s="33">
        <f t="shared" si="23"/>
        <v>1</v>
      </c>
      <c r="E127" s="33"/>
      <c r="F127" s="33">
        <v>1</v>
      </c>
      <c r="G127" s="33"/>
      <c r="H127" s="33"/>
      <c r="I127" s="33"/>
      <c r="J127" s="33"/>
      <c r="K127" s="34" t="s">
        <v>94</v>
      </c>
      <c r="L127" s="33" t="s">
        <v>17</v>
      </c>
    </row>
    <row r="128" spans="1:12" s="24" customFormat="1" ht="11.25">
      <c r="A128" s="58" t="s">
        <v>483</v>
      </c>
      <c r="B128" s="32" t="s">
        <v>108</v>
      </c>
      <c r="C128" s="33">
        <v>2</v>
      </c>
      <c r="D128" s="33">
        <f t="shared" si="23"/>
        <v>1</v>
      </c>
      <c r="E128" s="33"/>
      <c r="F128" s="33">
        <v>1</v>
      </c>
      <c r="G128" s="33"/>
      <c r="H128" s="33"/>
      <c r="I128" s="33"/>
      <c r="J128" s="33"/>
      <c r="K128" s="34" t="s">
        <v>123</v>
      </c>
      <c r="L128" s="33" t="s">
        <v>17</v>
      </c>
    </row>
    <row r="129" spans="1:12" s="25" customFormat="1" ht="11.25">
      <c r="A129" s="60">
        <v>9007</v>
      </c>
      <c r="B129" s="59" t="s">
        <v>426</v>
      </c>
      <c r="C129" s="29"/>
      <c r="D129" s="29">
        <f>SUM(D130:D144)</f>
        <v>660</v>
      </c>
      <c r="E129" s="29">
        <f t="shared" ref="E129:J129" si="25">SUM(E130:E144)</f>
        <v>210</v>
      </c>
      <c r="F129" s="29">
        <f t="shared" si="25"/>
        <v>320</v>
      </c>
      <c r="G129" s="29">
        <f t="shared" si="25"/>
        <v>46</v>
      </c>
      <c r="H129" s="29">
        <f t="shared" si="25"/>
        <v>14</v>
      </c>
      <c r="I129" s="29">
        <f t="shared" si="25"/>
        <v>70</v>
      </c>
      <c r="J129" s="29">
        <f t="shared" si="25"/>
        <v>0</v>
      </c>
      <c r="K129" s="30"/>
      <c r="L129" s="29"/>
    </row>
    <row r="130" spans="1:12" s="24" customFormat="1" ht="11.25">
      <c r="A130" s="58" t="s">
        <v>459</v>
      </c>
      <c r="B130" s="34" t="s">
        <v>33</v>
      </c>
      <c r="C130" s="39">
        <v>2</v>
      </c>
      <c r="D130" s="33">
        <f t="shared" si="23"/>
        <v>50</v>
      </c>
      <c r="E130" s="39">
        <v>45</v>
      </c>
      <c r="F130" s="39">
        <v>5</v>
      </c>
      <c r="G130" s="39"/>
      <c r="H130" s="39"/>
      <c r="I130" s="39"/>
      <c r="J130" s="33"/>
      <c r="K130" s="34" t="s">
        <v>124</v>
      </c>
      <c r="L130" s="33"/>
    </row>
    <row r="131" spans="1:12" s="24" customFormat="1" ht="11.25">
      <c r="A131" s="58" t="s">
        <v>460</v>
      </c>
      <c r="B131" s="34" t="s">
        <v>25</v>
      </c>
      <c r="C131" s="39">
        <v>2</v>
      </c>
      <c r="D131" s="33">
        <f t="shared" si="23"/>
        <v>40</v>
      </c>
      <c r="E131" s="39">
        <v>20</v>
      </c>
      <c r="F131" s="39">
        <v>20</v>
      </c>
      <c r="G131" s="39"/>
      <c r="H131" s="39"/>
      <c r="I131" s="39"/>
      <c r="J131" s="33"/>
      <c r="K131" s="34" t="s">
        <v>125</v>
      </c>
      <c r="L131" s="33"/>
    </row>
    <row r="132" spans="1:12" s="24" customFormat="1" ht="11.25">
      <c r="A132" s="58" t="s">
        <v>461</v>
      </c>
      <c r="B132" s="34" t="s">
        <v>25</v>
      </c>
      <c r="C132" s="39">
        <v>2</v>
      </c>
      <c r="D132" s="33">
        <f t="shared" si="23"/>
        <v>20</v>
      </c>
      <c r="E132" s="39">
        <v>20</v>
      </c>
      <c r="F132" s="39"/>
      <c r="G132" s="39"/>
      <c r="H132" s="39"/>
      <c r="I132" s="39"/>
      <c r="J132" s="33"/>
      <c r="K132" s="34" t="s">
        <v>125</v>
      </c>
      <c r="L132" s="33" t="s">
        <v>17</v>
      </c>
    </row>
    <row r="133" spans="1:12" s="24" customFormat="1" ht="22.5">
      <c r="A133" s="58" t="s">
        <v>462</v>
      </c>
      <c r="B133" s="40" t="s">
        <v>126</v>
      </c>
      <c r="C133" s="39">
        <v>2</v>
      </c>
      <c r="D133" s="33">
        <f t="shared" si="23"/>
        <v>50</v>
      </c>
      <c r="E133" s="39">
        <v>25</v>
      </c>
      <c r="F133" s="39">
        <v>25</v>
      </c>
      <c r="G133" s="39"/>
      <c r="H133" s="39"/>
      <c r="I133" s="39"/>
      <c r="J133" s="33"/>
      <c r="K133" s="34" t="s">
        <v>127</v>
      </c>
      <c r="L133" s="33"/>
    </row>
    <row r="134" spans="1:12" s="24" customFormat="1" ht="11.25">
      <c r="A134" s="58" t="s">
        <v>463</v>
      </c>
      <c r="B134" s="40" t="s">
        <v>128</v>
      </c>
      <c r="C134" s="39">
        <v>2</v>
      </c>
      <c r="D134" s="33">
        <f t="shared" si="23"/>
        <v>50</v>
      </c>
      <c r="E134" s="39">
        <v>22</v>
      </c>
      <c r="F134" s="39">
        <v>28</v>
      </c>
      <c r="G134" s="39"/>
      <c r="H134" s="39"/>
      <c r="I134" s="39"/>
      <c r="J134" s="33"/>
      <c r="K134" s="34" t="s">
        <v>129</v>
      </c>
      <c r="L134" s="33"/>
    </row>
    <row r="135" spans="1:12" s="24" customFormat="1" ht="11.25">
      <c r="A135" s="58" t="s">
        <v>465</v>
      </c>
      <c r="B135" s="40" t="s">
        <v>130</v>
      </c>
      <c r="C135" s="39">
        <v>2</v>
      </c>
      <c r="D135" s="33">
        <f t="shared" si="23"/>
        <v>50</v>
      </c>
      <c r="E135" s="39">
        <v>28</v>
      </c>
      <c r="F135" s="39">
        <v>22</v>
      </c>
      <c r="G135" s="39"/>
      <c r="H135" s="39"/>
      <c r="I135" s="39"/>
      <c r="J135" s="33"/>
      <c r="K135" s="34" t="s">
        <v>131</v>
      </c>
      <c r="L135" s="33"/>
    </row>
    <row r="136" spans="1:12" s="24" customFormat="1" ht="11.25">
      <c r="A136" s="58" t="s">
        <v>467</v>
      </c>
      <c r="B136" s="40" t="s">
        <v>13</v>
      </c>
      <c r="C136" s="39">
        <v>2</v>
      </c>
      <c r="D136" s="33">
        <f t="shared" si="23"/>
        <v>50</v>
      </c>
      <c r="E136" s="39">
        <v>50</v>
      </c>
      <c r="F136" s="39"/>
      <c r="G136" s="39"/>
      <c r="H136" s="39"/>
      <c r="I136" s="39"/>
      <c r="J136" s="33"/>
      <c r="K136" s="34" t="s">
        <v>132</v>
      </c>
      <c r="L136" s="33"/>
    </row>
    <row r="137" spans="1:12" s="24" customFormat="1" ht="11.25">
      <c r="A137" s="58" t="s">
        <v>468</v>
      </c>
      <c r="B137" s="40" t="s">
        <v>35</v>
      </c>
      <c r="C137" s="39">
        <v>2</v>
      </c>
      <c r="D137" s="33">
        <f t="shared" si="23"/>
        <v>30</v>
      </c>
      <c r="E137" s="39"/>
      <c r="F137" s="39"/>
      <c r="G137" s="39">
        <v>23</v>
      </c>
      <c r="H137" s="39">
        <v>7</v>
      </c>
      <c r="I137" s="39"/>
      <c r="J137" s="33"/>
      <c r="K137" s="34" t="s">
        <v>35</v>
      </c>
      <c r="L137" s="33"/>
    </row>
    <row r="138" spans="1:12" s="24" customFormat="1" ht="11.25">
      <c r="A138" s="58" t="s">
        <v>469</v>
      </c>
      <c r="B138" s="40" t="s">
        <v>133</v>
      </c>
      <c r="C138" s="39">
        <v>2</v>
      </c>
      <c r="D138" s="33">
        <f t="shared" si="23"/>
        <v>30</v>
      </c>
      <c r="E138" s="39"/>
      <c r="F138" s="39"/>
      <c r="G138" s="39">
        <v>23</v>
      </c>
      <c r="H138" s="39">
        <v>7</v>
      </c>
      <c r="I138" s="39"/>
      <c r="J138" s="33"/>
      <c r="K138" s="34" t="s">
        <v>19</v>
      </c>
      <c r="L138" s="33"/>
    </row>
    <row r="139" spans="1:12" s="24" customFormat="1" ht="11.25">
      <c r="A139" s="58" t="s">
        <v>470</v>
      </c>
      <c r="B139" s="40" t="s">
        <v>134</v>
      </c>
      <c r="C139" s="39">
        <v>2</v>
      </c>
      <c r="D139" s="33">
        <f t="shared" si="23"/>
        <v>30</v>
      </c>
      <c r="E139" s="39"/>
      <c r="F139" s="39"/>
      <c r="G139" s="39"/>
      <c r="H139" s="39"/>
      <c r="I139" s="39">
        <v>30</v>
      </c>
      <c r="J139" s="33"/>
      <c r="K139" s="34" t="s">
        <v>135</v>
      </c>
      <c r="L139" s="33"/>
    </row>
    <row r="140" spans="1:12" s="24" customFormat="1" ht="11.25">
      <c r="A140" s="58" t="s">
        <v>472</v>
      </c>
      <c r="B140" s="40" t="s">
        <v>136</v>
      </c>
      <c r="C140" s="39">
        <v>2</v>
      </c>
      <c r="D140" s="33">
        <f t="shared" si="23"/>
        <v>40</v>
      </c>
      <c r="E140" s="39"/>
      <c r="F140" s="39"/>
      <c r="G140" s="39"/>
      <c r="H140" s="39"/>
      <c r="I140" s="39">
        <v>40</v>
      </c>
      <c r="J140" s="33"/>
      <c r="K140" s="34" t="s">
        <v>137</v>
      </c>
      <c r="L140" s="33"/>
    </row>
    <row r="141" spans="1:12" s="24" customFormat="1" ht="22.5">
      <c r="A141" s="58" t="s">
        <v>473</v>
      </c>
      <c r="B141" s="40" t="s">
        <v>138</v>
      </c>
      <c r="C141" s="39">
        <v>2</v>
      </c>
      <c r="D141" s="33">
        <f t="shared" si="23"/>
        <v>50</v>
      </c>
      <c r="E141" s="39"/>
      <c r="F141" s="39">
        <v>50</v>
      </c>
      <c r="G141" s="39"/>
      <c r="H141" s="39"/>
      <c r="I141" s="39"/>
      <c r="J141" s="33"/>
      <c r="K141" s="34" t="s">
        <v>139</v>
      </c>
      <c r="L141" s="33"/>
    </row>
    <row r="142" spans="1:12" s="24" customFormat="1" ht="11.25">
      <c r="A142" s="58" t="s">
        <v>474</v>
      </c>
      <c r="B142" s="40" t="s">
        <v>140</v>
      </c>
      <c r="C142" s="39">
        <v>2</v>
      </c>
      <c r="D142" s="33">
        <f t="shared" si="23"/>
        <v>50</v>
      </c>
      <c r="E142" s="39"/>
      <c r="F142" s="39">
        <v>50</v>
      </c>
      <c r="G142" s="39"/>
      <c r="H142" s="39"/>
      <c r="I142" s="39"/>
      <c r="J142" s="33"/>
      <c r="K142" s="34" t="s">
        <v>141</v>
      </c>
      <c r="L142" s="33"/>
    </row>
    <row r="143" spans="1:12" s="24" customFormat="1" ht="11.25">
      <c r="A143" s="58" t="s">
        <v>475</v>
      </c>
      <c r="B143" s="40" t="s">
        <v>30</v>
      </c>
      <c r="C143" s="39">
        <v>2</v>
      </c>
      <c r="D143" s="33">
        <f t="shared" si="23"/>
        <v>40</v>
      </c>
      <c r="E143" s="39"/>
      <c r="F143" s="39">
        <v>40</v>
      </c>
      <c r="G143" s="39"/>
      <c r="H143" s="39"/>
      <c r="I143" s="39"/>
      <c r="J143" s="33"/>
      <c r="K143" s="41" t="s">
        <v>142</v>
      </c>
      <c r="L143" s="33"/>
    </row>
    <row r="144" spans="1:12" s="25" customFormat="1" ht="11.25">
      <c r="A144" s="58"/>
      <c r="B144" s="42" t="s">
        <v>143</v>
      </c>
      <c r="C144" s="43"/>
      <c r="D144" s="29">
        <f>SUM(D145:D146)</f>
        <v>80</v>
      </c>
      <c r="E144" s="29">
        <f>SUM(E145:E146)</f>
        <v>0</v>
      </c>
      <c r="F144" s="29">
        <f>SUM(F145:F146)</f>
        <v>80</v>
      </c>
      <c r="G144" s="29">
        <f>SUM(G145:G146)</f>
        <v>0</v>
      </c>
      <c r="H144" s="43"/>
      <c r="I144" s="43"/>
      <c r="J144" s="29"/>
      <c r="K144" s="30"/>
      <c r="L144" s="29"/>
    </row>
    <row r="145" spans="1:12" s="24" customFormat="1" ht="45">
      <c r="A145" s="58" t="s">
        <v>478</v>
      </c>
      <c r="B145" s="40" t="s">
        <v>144</v>
      </c>
      <c r="C145" s="39">
        <v>2</v>
      </c>
      <c r="D145" s="33">
        <f>E145+F145+G145+H145+I145+J145</f>
        <v>60</v>
      </c>
      <c r="E145" s="39"/>
      <c r="F145" s="39">
        <v>60</v>
      </c>
      <c r="G145" s="39"/>
      <c r="H145" s="39"/>
      <c r="I145" s="39"/>
      <c r="J145" s="33"/>
      <c r="K145" s="34" t="s">
        <v>145</v>
      </c>
      <c r="L145" s="33"/>
    </row>
    <row r="146" spans="1:12" s="24" customFormat="1" ht="45">
      <c r="A146" s="58" t="s">
        <v>480</v>
      </c>
      <c r="B146" s="40" t="s">
        <v>144</v>
      </c>
      <c r="C146" s="39">
        <v>2</v>
      </c>
      <c r="D146" s="33">
        <f>E146+F146+G146+H146+I146+J146</f>
        <v>20</v>
      </c>
      <c r="E146" s="39"/>
      <c r="F146" s="39">
        <v>20</v>
      </c>
      <c r="G146" s="39"/>
      <c r="H146" s="39"/>
      <c r="I146" s="39"/>
      <c r="J146" s="33"/>
      <c r="K146" s="34" t="s">
        <v>145</v>
      </c>
      <c r="L146" s="33" t="s">
        <v>17</v>
      </c>
    </row>
    <row r="147" spans="1:12" s="25" customFormat="1" ht="11.25">
      <c r="A147" s="60">
        <v>9008</v>
      </c>
      <c r="B147" s="59" t="s">
        <v>427</v>
      </c>
      <c r="C147" s="29"/>
      <c r="D147" s="29">
        <f>SUM(D148:D160)+D163</f>
        <v>400</v>
      </c>
      <c r="E147" s="29">
        <f t="shared" ref="E147:J147" si="26">SUM(E148:E160)+E163</f>
        <v>0</v>
      </c>
      <c r="F147" s="29">
        <f t="shared" si="26"/>
        <v>400</v>
      </c>
      <c r="G147" s="29">
        <f t="shared" si="26"/>
        <v>0</v>
      </c>
      <c r="H147" s="29">
        <f t="shared" si="26"/>
        <v>0</v>
      </c>
      <c r="I147" s="29">
        <f t="shared" si="26"/>
        <v>0</v>
      </c>
      <c r="J147" s="29">
        <f t="shared" si="26"/>
        <v>0</v>
      </c>
      <c r="K147" s="30"/>
      <c r="L147" s="29"/>
    </row>
    <row r="148" spans="1:12" s="24" customFormat="1" ht="22.5">
      <c r="A148" s="58" t="s">
        <v>459</v>
      </c>
      <c r="B148" s="32" t="s">
        <v>40</v>
      </c>
      <c r="C148" s="33">
        <v>2</v>
      </c>
      <c r="D148" s="33">
        <f>E148+F148+G148+H148+I148+J148</f>
        <v>47</v>
      </c>
      <c r="E148" s="33"/>
      <c r="F148" s="33">
        <v>47</v>
      </c>
      <c r="G148" s="33"/>
      <c r="H148" s="33"/>
      <c r="I148" s="33"/>
      <c r="J148" s="33"/>
      <c r="K148" s="34" t="s">
        <v>146</v>
      </c>
      <c r="L148" s="33"/>
    </row>
    <row r="149" spans="1:12" s="24" customFormat="1" ht="22.5">
      <c r="A149" s="58" t="s">
        <v>460</v>
      </c>
      <c r="B149" s="44" t="s">
        <v>147</v>
      </c>
      <c r="C149" s="33">
        <v>2</v>
      </c>
      <c r="D149" s="33">
        <f t="shared" ref="D149:D159" si="27">E149+F149+G149+H149+I149+J149</f>
        <v>47</v>
      </c>
      <c r="E149" s="33"/>
      <c r="F149" s="33">
        <v>47</v>
      </c>
      <c r="G149" s="33"/>
      <c r="H149" s="33"/>
      <c r="I149" s="33"/>
      <c r="J149" s="33"/>
      <c r="K149" s="34" t="s">
        <v>148</v>
      </c>
      <c r="L149" s="33"/>
    </row>
    <row r="150" spans="1:12" s="24" customFormat="1" ht="22.5">
      <c r="A150" s="58" t="s">
        <v>461</v>
      </c>
      <c r="B150" s="44" t="s">
        <v>149</v>
      </c>
      <c r="C150" s="33">
        <v>2</v>
      </c>
      <c r="D150" s="33">
        <f t="shared" si="27"/>
        <v>47</v>
      </c>
      <c r="E150" s="33"/>
      <c r="F150" s="33">
        <v>47</v>
      </c>
      <c r="G150" s="33"/>
      <c r="H150" s="33"/>
      <c r="I150" s="33"/>
      <c r="J150" s="33"/>
      <c r="K150" s="34" t="s">
        <v>150</v>
      </c>
      <c r="L150" s="33"/>
    </row>
    <row r="151" spans="1:12" s="24" customFormat="1" ht="11.25">
      <c r="A151" s="58" t="s">
        <v>462</v>
      </c>
      <c r="B151" s="44" t="s">
        <v>151</v>
      </c>
      <c r="C151" s="33">
        <v>2</v>
      </c>
      <c r="D151" s="33">
        <f t="shared" si="27"/>
        <v>47</v>
      </c>
      <c r="E151" s="33"/>
      <c r="F151" s="33">
        <v>47</v>
      </c>
      <c r="G151" s="33"/>
      <c r="H151" s="33"/>
      <c r="I151" s="33"/>
      <c r="J151" s="33"/>
      <c r="K151" s="34" t="s">
        <v>152</v>
      </c>
      <c r="L151" s="33"/>
    </row>
    <row r="152" spans="1:12" s="24" customFormat="1" ht="22.5">
      <c r="A152" s="58" t="s">
        <v>463</v>
      </c>
      <c r="B152" s="44" t="s">
        <v>153</v>
      </c>
      <c r="C152" s="33">
        <v>2</v>
      </c>
      <c r="D152" s="33">
        <f t="shared" si="27"/>
        <v>47</v>
      </c>
      <c r="E152" s="33"/>
      <c r="F152" s="33">
        <v>47</v>
      </c>
      <c r="G152" s="33"/>
      <c r="H152" s="33"/>
      <c r="I152" s="33"/>
      <c r="J152" s="33"/>
      <c r="K152" s="34" t="s">
        <v>154</v>
      </c>
      <c r="L152" s="33"/>
    </row>
    <row r="153" spans="1:12" s="24" customFormat="1" ht="22.5">
      <c r="A153" s="58" t="s">
        <v>465</v>
      </c>
      <c r="B153" s="44" t="s">
        <v>155</v>
      </c>
      <c r="C153" s="33">
        <v>2</v>
      </c>
      <c r="D153" s="33">
        <f t="shared" si="27"/>
        <v>47</v>
      </c>
      <c r="E153" s="33"/>
      <c r="F153" s="33">
        <v>47</v>
      </c>
      <c r="G153" s="33"/>
      <c r="H153" s="33"/>
      <c r="I153" s="33"/>
      <c r="J153" s="33"/>
      <c r="K153" s="34" t="s">
        <v>156</v>
      </c>
      <c r="L153" s="33"/>
    </row>
    <row r="154" spans="1:12" s="24" customFormat="1" ht="22.5">
      <c r="A154" s="58" t="s">
        <v>467</v>
      </c>
      <c r="B154" s="32" t="s">
        <v>40</v>
      </c>
      <c r="C154" s="33">
        <v>2</v>
      </c>
      <c r="D154" s="33">
        <f t="shared" si="27"/>
        <v>3</v>
      </c>
      <c r="E154" s="33"/>
      <c r="F154" s="33">
        <v>3</v>
      </c>
      <c r="G154" s="33"/>
      <c r="H154" s="33"/>
      <c r="I154" s="33"/>
      <c r="J154" s="33"/>
      <c r="K154" s="34" t="s">
        <v>146</v>
      </c>
      <c r="L154" s="33" t="s">
        <v>17</v>
      </c>
    </row>
    <row r="155" spans="1:12" s="24" customFormat="1" ht="22.5">
      <c r="A155" s="58" t="s">
        <v>468</v>
      </c>
      <c r="B155" s="44" t="s">
        <v>147</v>
      </c>
      <c r="C155" s="33">
        <v>2</v>
      </c>
      <c r="D155" s="33">
        <f t="shared" si="27"/>
        <v>3</v>
      </c>
      <c r="E155" s="33"/>
      <c r="F155" s="33">
        <v>3</v>
      </c>
      <c r="G155" s="33"/>
      <c r="H155" s="33"/>
      <c r="I155" s="33"/>
      <c r="J155" s="33"/>
      <c r="K155" s="34" t="s">
        <v>148</v>
      </c>
      <c r="L155" s="33" t="s">
        <v>17</v>
      </c>
    </row>
    <row r="156" spans="1:12" s="24" customFormat="1" ht="22.5">
      <c r="A156" s="58" t="s">
        <v>469</v>
      </c>
      <c r="B156" s="44" t="s">
        <v>149</v>
      </c>
      <c r="C156" s="33">
        <v>2</v>
      </c>
      <c r="D156" s="33">
        <f t="shared" si="27"/>
        <v>3</v>
      </c>
      <c r="E156" s="33"/>
      <c r="F156" s="33">
        <v>3</v>
      </c>
      <c r="G156" s="33"/>
      <c r="H156" s="33"/>
      <c r="I156" s="33"/>
      <c r="J156" s="33"/>
      <c r="K156" s="34" t="s">
        <v>150</v>
      </c>
      <c r="L156" s="33" t="s">
        <v>17</v>
      </c>
    </row>
    <row r="157" spans="1:12" s="24" customFormat="1" ht="11.25">
      <c r="A157" s="58" t="s">
        <v>470</v>
      </c>
      <c r="B157" s="44" t="s">
        <v>151</v>
      </c>
      <c r="C157" s="33">
        <v>2</v>
      </c>
      <c r="D157" s="33">
        <f t="shared" si="27"/>
        <v>3</v>
      </c>
      <c r="E157" s="33"/>
      <c r="F157" s="33">
        <v>3</v>
      </c>
      <c r="G157" s="33"/>
      <c r="H157" s="33"/>
      <c r="I157" s="33"/>
      <c r="J157" s="33"/>
      <c r="K157" s="34" t="s">
        <v>152</v>
      </c>
      <c r="L157" s="33" t="s">
        <v>17</v>
      </c>
    </row>
    <row r="158" spans="1:12" s="24" customFormat="1" ht="22.5">
      <c r="A158" s="58" t="s">
        <v>472</v>
      </c>
      <c r="B158" s="44" t="s">
        <v>153</v>
      </c>
      <c r="C158" s="33">
        <v>2</v>
      </c>
      <c r="D158" s="33">
        <f t="shared" si="27"/>
        <v>3</v>
      </c>
      <c r="E158" s="33"/>
      <c r="F158" s="33">
        <v>3</v>
      </c>
      <c r="G158" s="33"/>
      <c r="H158" s="33"/>
      <c r="I158" s="33"/>
      <c r="J158" s="33"/>
      <c r="K158" s="34" t="s">
        <v>154</v>
      </c>
      <c r="L158" s="33" t="s">
        <v>17</v>
      </c>
    </row>
    <row r="159" spans="1:12" s="24" customFormat="1" ht="22.5">
      <c r="A159" s="58" t="s">
        <v>473</v>
      </c>
      <c r="B159" s="44" t="s">
        <v>155</v>
      </c>
      <c r="C159" s="33">
        <v>2</v>
      </c>
      <c r="D159" s="33">
        <f t="shared" si="27"/>
        <v>3</v>
      </c>
      <c r="E159" s="33"/>
      <c r="F159" s="33">
        <v>3</v>
      </c>
      <c r="G159" s="33"/>
      <c r="H159" s="33"/>
      <c r="I159" s="33"/>
      <c r="J159" s="33"/>
      <c r="K159" s="34" t="s">
        <v>156</v>
      </c>
      <c r="L159" s="33" t="s">
        <v>17</v>
      </c>
    </row>
    <row r="160" spans="1:12" s="25" customFormat="1" ht="11.25">
      <c r="A160" s="58"/>
      <c r="B160" s="45" t="s">
        <v>36</v>
      </c>
      <c r="C160" s="29"/>
      <c r="D160" s="29">
        <f>D161+D162</f>
        <v>50</v>
      </c>
      <c r="E160" s="29">
        <f>E161+E162</f>
        <v>0</v>
      </c>
      <c r="F160" s="29">
        <f>F161+F162</f>
        <v>50</v>
      </c>
      <c r="G160" s="29"/>
      <c r="H160" s="29"/>
      <c r="I160" s="29"/>
      <c r="J160" s="29"/>
      <c r="K160" s="30"/>
      <c r="L160" s="29"/>
    </row>
    <row r="161" spans="1:12" s="24" customFormat="1" ht="56.25">
      <c r="A161" s="58" t="s">
        <v>503</v>
      </c>
      <c r="B161" s="44" t="s">
        <v>157</v>
      </c>
      <c r="C161" s="33">
        <v>2</v>
      </c>
      <c r="D161" s="33">
        <f>E161+F161+G161+H161+I161+J161</f>
        <v>47</v>
      </c>
      <c r="E161" s="33"/>
      <c r="F161" s="33">
        <v>47</v>
      </c>
      <c r="G161" s="33"/>
      <c r="H161" s="33"/>
      <c r="I161" s="33"/>
      <c r="J161" s="33"/>
      <c r="K161" s="34" t="s">
        <v>158</v>
      </c>
      <c r="L161" s="33"/>
    </row>
    <row r="162" spans="1:12" s="24" customFormat="1" ht="56.25">
      <c r="A162" s="58" t="s">
        <v>476</v>
      </c>
      <c r="B162" s="44" t="s">
        <v>157</v>
      </c>
      <c r="C162" s="33">
        <v>2</v>
      </c>
      <c r="D162" s="33">
        <f>E162+F162+G162+H162+I162+J162</f>
        <v>3</v>
      </c>
      <c r="E162" s="33"/>
      <c r="F162" s="33">
        <v>3</v>
      </c>
      <c r="G162" s="33"/>
      <c r="H162" s="33"/>
      <c r="I162" s="33"/>
      <c r="J162" s="33"/>
      <c r="K162" s="34" t="s">
        <v>158</v>
      </c>
      <c r="L162" s="33" t="s">
        <v>17</v>
      </c>
    </row>
    <row r="163" spans="1:12" s="25" customFormat="1" ht="11.25">
      <c r="A163" s="58"/>
      <c r="B163" s="31" t="s">
        <v>39</v>
      </c>
      <c r="C163" s="29"/>
      <c r="D163" s="29">
        <f t="shared" ref="D163:F163" si="28">D164+D165</f>
        <v>50</v>
      </c>
      <c r="E163" s="29">
        <f t="shared" si="28"/>
        <v>0</v>
      </c>
      <c r="F163" s="29">
        <f t="shared" si="28"/>
        <v>50</v>
      </c>
      <c r="G163" s="29"/>
      <c r="H163" s="29"/>
      <c r="I163" s="29"/>
      <c r="J163" s="29"/>
      <c r="K163" s="30"/>
      <c r="L163" s="29"/>
    </row>
    <row r="164" spans="1:12" s="24" customFormat="1" ht="78.75">
      <c r="A164" s="58" t="s">
        <v>478</v>
      </c>
      <c r="B164" s="44" t="s">
        <v>42</v>
      </c>
      <c r="C164" s="33">
        <v>2</v>
      </c>
      <c r="D164" s="33">
        <f>E164+F164+G164+H164+I164+J164</f>
        <v>47</v>
      </c>
      <c r="E164" s="33"/>
      <c r="F164" s="33">
        <v>47</v>
      </c>
      <c r="G164" s="33"/>
      <c r="H164" s="33"/>
      <c r="I164" s="33"/>
      <c r="J164" s="33"/>
      <c r="K164" s="34" t="s">
        <v>159</v>
      </c>
      <c r="L164" s="33"/>
    </row>
    <row r="165" spans="1:12" s="24" customFormat="1" ht="78.75">
      <c r="A165" s="58" t="s">
        <v>480</v>
      </c>
      <c r="B165" s="44" t="s">
        <v>42</v>
      </c>
      <c r="C165" s="33">
        <v>2</v>
      </c>
      <c r="D165" s="33">
        <f>E165+F165+G165+H165+I165+J165</f>
        <v>3</v>
      </c>
      <c r="E165" s="33"/>
      <c r="F165" s="33">
        <v>3</v>
      </c>
      <c r="G165" s="33"/>
      <c r="H165" s="33"/>
      <c r="I165" s="33"/>
      <c r="J165" s="33"/>
      <c r="K165" s="34" t="s">
        <v>159</v>
      </c>
      <c r="L165" s="33" t="s">
        <v>17</v>
      </c>
    </row>
    <row r="166" spans="1:12" s="25" customFormat="1" ht="11.25">
      <c r="A166" s="60">
        <v>9009</v>
      </c>
      <c r="B166" s="59" t="s">
        <v>440</v>
      </c>
      <c r="C166" s="29"/>
      <c r="D166" s="29">
        <f t="shared" ref="D166:I166" si="29">SUM(D167:D172)</f>
        <v>150</v>
      </c>
      <c r="E166" s="29">
        <f t="shared" si="29"/>
        <v>75</v>
      </c>
      <c r="F166" s="29">
        <f t="shared" si="29"/>
        <v>75</v>
      </c>
      <c r="G166" s="29">
        <f t="shared" si="29"/>
        <v>0</v>
      </c>
      <c r="H166" s="29">
        <f t="shared" si="29"/>
        <v>0</v>
      </c>
      <c r="I166" s="29">
        <f t="shared" si="29"/>
        <v>0</v>
      </c>
      <c r="J166" s="29"/>
      <c r="K166" s="46">
        <v>0</v>
      </c>
      <c r="L166" s="29"/>
    </row>
    <row r="167" spans="1:12" s="24" customFormat="1" ht="11.25">
      <c r="A167" s="58" t="s">
        <v>459</v>
      </c>
      <c r="B167" s="32" t="s">
        <v>23</v>
      </c>
      <c r="C167" s="33">
        <v>2</v>
      </c>
      <c r="D167" s="33">
        <f t="shared" ref="D167:D177" si="30">E167+F167+G167+H167+I167+J167</f>
        <v>46</v>
      </c>
      <c r="E167" s="33">
        <v>23</v>
      </c>
      <c r="F167" s="33">
        <v>23</v>
      </c>
      <c r="G167" s="33"/>
      <c r="H167" s="33"/>
      <c r="I167" s="33"/>
      <c r="J167" s="33"/>
      <c r="K167" s="34" t="s">
        <v>160</v>
      </c>
      <c r="L167" s="33"/>
    </row>
    <row r="168" spans="1:12" s="24" customFormat="1" ht="11.25">
      <c r="A168" s="58" t="s">
        <v>460</v>
      </c>
      <c r="B168" s="32" t="s">
        <v>74</v>
      </c>
      <c r="C168" s="33">
        <v>2</v>
      </c>
      <c r="D168" s="33">
        <f t="shared" si="30"/>
        <v>46</v>
      </c>
      <c r="E168" s="33">
        <v>23</v>
      </c>
      <c r="F168" s="33">
        <v>23</v>
      </c>
      <c r="G168" s="33"/>
      <c r="H168" s="33"/>
      <c r="I168" s="33"/>
      <c r="J168" s="33"/>
      <c r="K168" s="34" t="s">
        <v>161</v>
      </c>
      <c r="L168" s="33"/>
    </row>
    <row r="169" spans="1:12" s="24" customFormat="1" ht="11.25">
      <c r="A169" s="58" t="s">
        <v>461</v>
      </c>
      <c r="B169" s="32" t="s">
        <v>81</v>
      </c>
      <c r="C169" s="33">
        <v>2</v>
      </c>
      <c r="D169" s="33">
        <f t="shared" si="30"/>
        <v>46</v>
      </c>
      <c r="E169" s="33">
        <v>23</v>
      </c>
      <c r="F169" s="33">
        <v>23</v>
      </c>
      <c r="G169" s="33"/>
      <c r="H169" s="33"/>
      <c r="I169" s="33"/>
      <c r="J169" s="33"/>
      <c r="K169" s="34" t="s">
        <v>162</v>
      </c>
      <c r="L169" s="33"/>
    </row>
    <row r="170" spans="1:12" s="24" customFormat="1" ht="11.25">
      <c r="A170" s="58" t="s">
        <v>462</v>
      </c>
      <c r="B170" s="32" t="s">
        <v>23</v>
      </c>
      <c r="C170" s="33">
        <v>2</v>
      </c>
      <c r="D170" s="33">
        <f t="shared" si="30"/>
        <v>4</v>
      </c>
      <c r="E170" s="33">
        <v>2</v>
      </c>
      <c r="F170" s="33">
        <v>2</v>
      </c>
      <c r="G170" s="33"/>
      <c r="H170" s="33"/>
      <c r="I170" s="33"/>
      <c r="J170" s="33"/>
      <c r="K170" s="34" t="s">
        <v>160</v>
      </c>
      <c r="L170" s="33" t="s">
        <v>17</v>
      </c>
    </row>
    <row r="171" spans="1:12" s="24" customFormat="1" ht="11.25">
      <c r="A171" s="58" t="s">
        <v>463</v>
      </c>
      <c r="B171" s="32" t="s">
        <v>74</v>
      </c>
      <c r="C171" s="33">
        <v>2</v>
      </c>
      <c r="D171" s="33">
        <f t="shared" si="30"/>
        <v>4</v>
      </c>
      <c r="E171" s="33">
        <v>2</v>
      </c>
      <c r="F171" s="33">
        <v>2</v>
      </c>
      <c r="G171" s="33"/>
      <c r="H171" s="33"/>
      <c r="I171" s="33"/>
      <c r="J171" s="33"/>
      <c r="K171" s="34" t="s">
        <v>161</v>
      </c>
      <c r="L171" s="33" t="s">
        <v>17</v>
      </c>
    </row>
    <row r="172" spans="1:12" s="24" customFormat="1" ht="11.25">
      <c r="A172" s="58" t="s">
        <v>465</v>
      </c>
      <c r="B172" s="32" t="s">
        <v>81</v>
      </c>
      <c r="C172" s="33">
        <v>2</v>
      </c>
      <c r="D172" s="33">
        <f t="shared" si="30"/>
        <v>4</v>
      </c>
      <c r="E172" s="33">
        <v>2</v>
      </c>
      <c r="F172" s="33">
        <v>2</v>
      </c>
      <c r="G172" s="33"/>
      <c r="H172" s="33"/>
      <c r="I172" s="33"/>
      <c r="J172" s="33"/>
      <c r="K172" s="34" t="s">
        <v>162</v>
      </c>
      <c r="L172" s="33" t="s">
        <v>17</v>
      </c>
    </row>
    <row r="173" spans="1:12" s="25" customFormat="1" ht="11.25">
      <c r="A173" s="60">
        <v>9010</v>
      </c>
      <c r="B173" s="59" t="s">
        <v>441</v>
      </c>
      <c r="C173" s="29"/>
      <c r="D173" s="29">
        <f t="shared" ref="D173:I173" si="31">SUM(D174:D177)</f>
        <v>230</v>
      </c>
      <c r="E173" s="29">
        <f t="shared" si="31"/>
        <v>175</v>
      </c>
      <c r="F173" s="29">
        <f t="shared" si="31"/>
        <v>55</v>
      </c>
      <c r="G173" s="29">
        <f t="shared" si="31"/>
        <v>0</v>
      </c>
      <c r="H173" s="29">
        <f t="shared" si="31"/>
        <v>0</v>
      </c>
      <c r="I173" s="29">
        <f t="shared" si="31"/>
        <v>0</v>
      </c>
      <c r="J173" s="29"/>
      <c r="K173" s="30"/>
      <c r="L173" s="29"/>
    </row>
    <row r="174" spans="1:12" s="24" customFormat="1" ht="11.25">
      <c r="A174" s="61" t="s">
        <v>459</v>
      </c>
      <c r="B174" s="47" t="s">
        <v>21</v>
      </c>
      <c r="C174" s="33">
        <v>2</v>
      </c>
      <c r="D174" s="33">
        <f t="shared" si="30"/>
        <v>135</v>
      </c>
      <c r="E174" s="33">
        <v>100</v>
      </c>
      <c r="F174" s="33">
        <v>35</v>
      </c>
      <c r="G174" s="33"/>
      <c r="H174" s="33"/>
      <c r="I174" s="33"/>
      <c r="J174" s="33"/>
      <c r="K174" s="34" t="s">
        <v>163</v>
      </c>
      <c r="L174" s="33"/>
    </row>
    <row r="175" spans="1:12" s="24" customFormat="1" ht="11.25">
      <c r="A175" s="61" t="s">
        <v>460</v>
      </c>
      <c r="B175" s="47" t="s">
        <v>21</v>
      </c>
      <c r="C175" s="33">
        <v>2</v>
      </c>
      <c r="D175" s="33">
        <f t="shared" si="30"/>
        <v>45</v>
      </c>
      <c r="E175" s="33">
        <v>35</v>
      </c>
      <c r="F175" s="33">
        <v>10</v>
      </c>
      <c r="G175" s="33"/>
      <c r="H175" s="33"/>
      <c r="I175" s="33"/>
      <c r="J175" s="33"/>
      <c r="K175" s="34" t="s">
        <v>163</v>
      </c>
      <c r="L175" s="33" t="s">
        <v>17</v>
      </c>
    </row>
    <row r="176" spans="1:12" s="24" customFormat="1" ht="11.25">
      <c r="A176" s="61" t="s">
        <v>461</v>
      </c>
      <c r="B176" s="47" t="s">
        <v>164</v>
      </c>
      <c r="C176" s="33">
        <v>2</v>
      </c>
      <c r="D176" s="33">
        <f t="shared" si="30"/>
        <v>35</v>
      </c>
      <c r="E176" s="33">
        <v>30</v>
      </c>
      <c r="F176" s="33">
        <v>5</v>
      </c>
      <c r="G176" s="33"/>
      <c r="H176" s="33"/>
      <c r="I176" s="33"/>
      <c r="J176" s="33"/>
      <c r="K176" s="34" t="s">
        <v>163</v>
      </c>
      <c r="L176" s="33"/>
    </row>
    <row r="177" spans="1:12" s="24" customFormat="1" ht="11.25">
      <c r="A177" s="61" t="s">
        <v>462</v>
      </c>
      <c r="B177" s="47" t="s">
        <v>164</v>
      </c>
      <c r="C177" s="33">
        <v>2</v>
      </c>
      <c r="D177" s="33">
        <f t="shared" si="30"/>
        <v>15</v>
      </c>
      <c r="E177" s="33">
        <v>10</v>
      </c>
      <c r="F177" s="33">
        <v>5</v>
      </c>
      <c r="G177" s="33"/>
      <c r="H177" s="33"/>
      <c r="I177" s="33"/>
      <c r="J177" s="33"/>
      <c r="K177" s="34" t="s">
        <v>163</v>
      </c>
      <c r="L177" s="33" t="s">
        <v>17</v>
      </c>
    </row>
    <row r="178" spans="1:12" s="25" customFormat="1" ht="11.25">
      <c r="A178" s="60">
        <v>9011</v>
      </c>
      <c r="B178" s="59" t="s">
        <v>446</v>
      </c>
      <c r="C178" s="29"/>
      <c r="D178" s="29">
        <f>SUM(D179:D196)</f>
        <v>350</v>
      </c>
      <c r="E178" s="29">
        <f t="shared" ref="E178:J178" si="32">SUM(E179:E196)</f>
        <v>185</v>
      </c>
      <c r="F178" s="29">
        <f t="shared" si="32"/>
        <v>98</v>
      </c>
      <c r="G178" s="29">
        <f t="shared" si="32"/>
        <v>55</v>
      </c>
      <c r="H178" s="29">
        <f t="shared" si="32"/>
        <v>0</v>
      </c>
      <c r="I178" s="29">
        <f t="shared" si="32"/>
        <v>12</v>
      </c>
      <c r="J178" s="29">
        <f t="shared" si="32"/>
        <v>0</v>
      </c>
      <c r="K178" s="30"/>
      <c r="L178" s="29"/>
    </row>
    <row r="179" spans="1:12" s="24" customFormat="1" ht="11.25">
      <c r="A179" s="58" t="s">
        <v>459</v>
      </c>
      <c r="B179" s="32" t="s">
        <v>165</v>
      </c>
      <c r="C179" s="33">
        <v>2</v>
      </c>
      <c r="D179" s="33">
        <v>25</v>
      </c>
      <c r="E179" s="33">
        <v>25</v>
      </c>
      <c r="F179" s="33"/>
      <c r="G179" s="33"/>
      <c r="H179" s="33"/>
      <c r="I179" s="33"/>
      <c r="J179" s="33"/>
      <c r="K179" s="34" t="s">
        <v>166</v>
      </c>
      <c r="L179" s="33"/>
    </row>
    <row r="180" spans="1:12" s="24" customFormat="1" ht="22.5">
      <c r="A180" s="58" t="s">
        <v>460</v>
      </c>
      <c r="B180" s="32" t="s">
        <v>167</v>
      </c>
      <c r="C180" s="33">
        <v>2</v>
      </c>
      <c r="D180" s="33">
        <v>13</v>
      </c>
      <c r="E180" s="33">
        <v>13</v>
      </c>
      <c r="F180" s="33"/>
      <c r="G180" s="33"/>
      <c r="H180" s="33"/>
      <c r="I180" s="33"/>
      <c r="J180" s="33"/>
      <c r="K180" s="34" t="s">
        <v>168</v>
      </c>
      <c r="L180" s="33"/>
    </row>
    <row r="181" spans="1:12" s="24" customFormat="1" ht="22.5">
      <c r="A181" s="58" t="s">
        <v>461</v>
      </c>
      <c r="B181" s="32" t="s">
        <v>169</v>
      </c>
      <c r="C181" s="33">
        <v>2</v>
      </c>
      <c r="D181" s="33">
        <v>28</v>
      </c>
      <c r="E181" s="33">
        <v>28</v>
      </c>
      <c r="F181" s="33"/>
      <c r="G181" s="33"/>
      <c r="H181" s="33"/>
      <c r="I181" s="33"/>
      <c r="J181" s="33"/>
      <c r="K181" s="34" t="s">
        <v>168</v>
      </c>
      <c r="L181" s="33"/>
    </row>
    <row r="182" spans="1:12" s="24" customFormat="1" ht="11.25">
      <c r="A182" s="58" t="s">
        <v>462</v>
      </c>
      <c r="B182" s="32" t="s">
        <v>25</v>
      </c>
      <c r="C182" s="33">
        <v>2</v>
      </c>
      <c r="D182" s="33">
        <v>6</v>
      </c>
      <c r="E182" s="33">
        <v>6</v>
      </c>
      <c r="F182" s="33"/>
      <c r="G182" s="33"/>
      <c r="H182" s="33"/>
      <c r="I182" s="33"/>
      <c r="J182" s="33"/>
      <c r="K182" s="34" t="s">
        <v>170</v>
      </c>
      <c r="L182" s="33"/>
    </row>
    <row r="183" spans="1:12" s="24" customFormat="1" ht="11.25">
      <c r="A183" s="58" t="s">
        <v>463</v>
      </c>
      <c r="B183" s="32" t="s">
        <v>83</v>
      </c>
      <c r="C183" s="33">
        <v>2</v>
      </c>
      <c r="D183" s="33">
        <v>21</v>
      </c>
      <c r="E183" s="33">
        <v>21</v>
      </c>
      <c r="F183" s="33"/>
      <c r="G183" s="33"/>
      <c r="H183" s="33"/>
      <c r="I183" s="33"/>
      <c r="J183" s="33"/>
      <c r="K183" s="34" t="s">
        <v>171</v>
      </c>
      <c r="L183" s="33"/>
    </row>
    <row r="184" spans="1:12" s="24" customFormat="1" ht="11.25">
      <c r="A184" s="58" t="s">
        <v>465</v>
      </c>
      <c r="B184" s="32" t="s">
        <v>58</v>
      </c>
      <c r="C184" s="33">
        <v>2</v>
      </c>
      <c r="D184" s="33">
        <v>19</v>
      </c>
      <c r="E184" s="33">
        <v>19</v>
      </c>
      <c r="F184" s="33"/>
      <c r="G184" s="33"/>
      <c r="H184" s="33"/>
      <c r="I184" s="33"/>
      <c r="J184" s="33"/>
      <c r="K184" s="41" t="s">
        <v>172</v>
      </c>
      <c r="L184" s="33"/>
    </row>
    <row r="185" spans="1:12" s="24" customFormat="1" ht="11.25">
      <c r="A185" s="58" t="s">
        <v>467</v>
      </c>
      <c r="B185" s="32" t="s">
        <v>173</v>
      </c>
      <c r="C185" s="33">
        <v>2</v>
      </c>
      <c r="D185" s="33">
        <v>15</v>
      </c>
      <c r="E185" s="33">
        <v>15</v>
      </c>
      <c r="F185" s="33"/>
      <c r="G185" s="33"/>
      <c r="H185" s="33"/>
      <c r="I185" s="33"/>
      <c r="J185" s="33"/>
      <c r="K185" s="34" t="s">
        <v>174</v>
      </c>
      <c r="L185" s="33"/>
    </row>
    <row r="186" spans="1:12" s="24" customFormat="1" ht="11.25">
      <c r="A186" s="58" t="s">
        <v>468</v>
      </c>
      <c r="B186" s="32" t="s">
        <v>15</v>
      </c>
      <c r="C186" s="33">
        <v>2</v>
      </c>
      <c r="D186" s="33">
        <v>20</v>
      </c>
      <c r="E186" s="33"/>
      <c r="F186" s="33">
        <v>20</v>
      </c>
      <c r="G186" s="33"/>
      <c r="H186" s="33"/>
      <c r="I186" s="33"/>
      <c r="J186" s="33"/>
      <c r="K186" s="34" t="s">
        <v>175</v>
      </c>
      <c r="L186" s="33"/>
    </row>
    <row r="187" spans="1:12" s="24" customFormat="1" ht="11.25">
      <c r="A187" s="58" t="s">
        <v>469</v>
      </c>
      <c r="B187" s="32" t="s">
        <v>176</v>
      </c>
      <c r="C187" s="33">
        <v>2</v>
      </c>
      <c r="D187" s="33">
        <v>18</v>
      </c>
      <c r="E187" s="33"/>
      <c r="F187" s="33">
        <v>18</v>
      </c>
      <c r="G187" s="33"/>
      <c r="H187" s="33"/>
      <c r="I187" s="33"/>
      <c r="J187" s="33"/>
      <c r="K187" s="34" t="s">
        <v>177</v>
      </c>
      <c r="L187" s="33"/>
    </row>
    <row r="188" spans="1:12" s="24" customFormat="1" ht="33.75">
      <c r="A188" s="58" t="s">
        <v>470</v>
      </c>
      <c r="B188" s="32" t="s">
        <v>178</v>
      </c>
      <c r="C188" s="33">
        <v>2</v>
      </c>
      <c r="D188" s="33">
        <v>6</v>
      </c>
      <c r="E188" s="33"/>
      <c r="F188" s="33">
        <v>6</v>
      </c>
      <c r="G188" s="33"/>
      <c r="H188" s="33"/>
      <c r="I188" s="33"/>
      <c r="J188" s="33"/>
      <c r="K188" s="34" t="s">
        <v>179</v>
      </c>
      <c r="L188" s="33"/>
    </row>
    <row r="189" spans="1:12" s="24" customFormat="1" ht="33.75">
      <c r="A189" s="58" t="s">
        <v>472</v>
      </c>
      <c r="B189" s="32" t="s">
        <v>80</v>
      </c>
      <c r="C189" s="33">
        <v>2</v>
      </c>
      <c r="D189" s="33">
        <v>9</v>
      </c>
      <c r="E189" s="33"/>
      <c r="F189" s="33">
        <v>9</v>
      </c>
      <c r="G189" s="33"/>
      <c r="H189" s="33"/>
      <c r="I189" s="33"/>
      <c r="J189" s="33"/>
      <c r="K189" s="34" t="s">
        <v>179</v>
      </c>
      <c r="L189" s="33"/>
    </row>
    <row r="190" spans="1:12" s="24" customFormat="1" ht="11.25">
      <c r="A190" s="58" t="s">
        <v>473</v>
      </c>
      <c r="B190" s="32" t="s">
        <v>180</v>
      </c>
      <c r="C190" s="33">
        <v>2</v>
      </c>
      <c r="D190" s="33">
        <v>16</v>
      </c>
      <c r="E190" s="33"/>
      <c r="F190" s="33">
        <v>16</v>
      </c>
      <c r="G190" s="33"/>
      <c r="H190" s="33"/>
      <c r="I190" s="33"/>
      <c r="J190" s="33"/>
      <c r="K190" s="34" t="s">
        <v>181</v>
      </c>
      <c r="L190" s="33"/>
    </row>
    <row r="191" spans="1:12" s="24" customFormat="1" ht="11.25">
      <c r="A191" s="58" t="s">
        <v>474</v>
      </c>
      <c r="B191" s="32" t="s">
        <v>182</v>
      </c>
      <c r="C191" s="33">
        <v>2</v>
      </c>
      <c r="D191" s="33">
        <v>29</v>
      </c>
      <c r="E191" s="33"/>
      <c r="F191" s="33">
        <v>29</v>
      </c>
      <c r="G191" s="33"/>
      <c r="H191" s="33"/>
      <c r="I191" s="33"/>
      <c r="J191" s="33"/>
      <c r="K191" s="34" t="s">
        <v>183</v>
      </c>
      <c r="L191" s="33"/>
    </row>
    <row r="192" spans="1:12" s="24" customFormat="1" ht="11.25">
      <c r="A192" s="58" t="s">
        <v>475</v>
      </c>
      <c r="B192" s="32" t="s">
        <v>184</v>
      </c>
      <c r="C192" s="33">
        <v>2</v>
      </c>
      <c r="D192" s="33">
        <v>47</v>
      </c>
      <c r="E192" s="33">
        <v>47</v>
      </c>
      <c r="F192" s="33"/>
      <c r="G192" s="33"/>
      <c r="H192" s="33"/>
      <c r="I192" s="33"/>
      <c r="J192" s="33"/>
      <c r="K192" s="34" t="s">
        <v>185</v>
      </c>
      <c r="L192" s="33"/>
    </row>
    <row r="193" spans="1:12" s="24" customFormat="1" ht="11.25">
      <c r="A193" s="58" t="s">
        <v>477</v>
      </c>
      <c r="B193" s="32" t="s">
        <v>184</v>
      </c>
      <c r="C193" s="33">
        <v>2</v>
      </c>
      <c r="D193" s="33">
        <v>11</v>
      </c>
      <c r="E193" s="33">
        <v>11</v>
      </c>
      <c r="F193" s="33"/>
      <c r="G193" s="33"/>
      <c r="H193" s="33"/>
      <c r="I193" s="33"/>
      <c r="J193" s="33"/>
      <c r="K193" s="34" t="s">
        <v>185</v>
      </c>
      <c r="L193" s="33" t="s">
        <v>17</v>
      </c>
    </row>
    <row r="194" spans="1:12" s="24" customFormat="1" ht="11.25">
      <c r="A194" s="58" t="s">
        <v>479</v>
      </c>
      <c r="B194" s="32" t="s">
        <v>186</v>
      </c>
      <c r="C194" s="33">
        <v>2</v>
      </c>
      <c r="D194" s="33">
        <v>12</v>
      </c>
      <c r="E194" s="33"/>
      <c r="F194" s="33"/>
      <c r="G194" s="33"/>
      <c r="H194" s="33"/>
      <c r="I194" s="33">
        <v>12</v>
      </c>
      <c r="J194" s="33"/>
      <c r="K194" s="34" t="s">
        <v>187</v>
      </c>
      <c r="L194" s="33"/>
    </row>
    <row r="195" spans="1:12" s="24" customFormat="1" ht="11.25">
      <c r="A195" s="58" t="s">
        <v>481</v>
      </c>
      <c r="B195" s="32" t="s">
        <v>18</v>
      </c>
      <c r="C195" s="33">
        <v>2</v>
      </c>
      <c r="D195" s="33">
        <v>45</v>
      </c>
      <c r="E195" s="33"/>
      <c r="F195" s="33"/>
      <c r="G195" s="33">
        <v>45</v>
      </c>
      <c r="H195" s="33"/>
      <c r="I195" s="33"/>
      <c r="J195" s="33"/>
      <c r="K195" s="34" t="s">
        <v>188</v>
      </c>
      <c r="L195" s="33"/>
    </row>
    <row r="196" spans="1:12" s="24" customFormat="1" ht="11.25">
      <c r="A196" s="58" t="s">
        <v>483</v>
      </c>
      <c r="B196" s="32" t="s">
        <v>18</v>
      </c>
      <c r="C196" s="33">
        <v>2</v>
      </c>
      <c r="D196" s="33">
        <v>10</v>
      </c>
      <c r="E196" s="33"/>
      <c r="F196" s="33"/>
      <c r="G196" s="33">
        <v>10</v>
      </c>
      <c r="H196" s="33"/>
      <c r="I196" s="33"/>
      <c r="J196" s="33"/>
      <c r="K196" s="34" t="s">
        <v>188</v>
      </c>
      <c r="L196" s="33" t="s">
        <v>17</v>
      </c>
    </row>
    <row r="197" spans="1:12" s="25" customFormat="1" ht="11.25">
      <c r="A197" s="60">
        <v>9012</v>
      </c>
      <c r="B197" s="59" t="s">
        <v>428</v>
      </c>
      <c r="C197" s="29"/>
      <c r="D197" s="29">
        <f>SUM(D198:D216)+D219</f>
        <v>800</v>
      </c>
      <c r="E197" s="29">
        <f t="shared" ref="E197:J197" si="33">SUM(E198:E216)+E219</f>
        <v>392</v>
      </c>
      <c r="F197" s="29">
        <f t="shared" si="33"/>
        <v>188</v>
      </c>
      <c r="G197" s="29">
        <f t="shared" si="33"/>
        <v>47</v>
      </c>
      <c r="H197" s="29">
        <f t="shared" si="33"/>
        <v>3</v>
      </c>
      <c r="I197" s="29">
        <f t="shared" si="33"/>
        <v>164</v>
      </c>
      <c r="J197" s="29">
        <f t="shared" si="33"/>
        <v>6</v>
      </c>
      <c r="K197" s="30"/>
      <c r="L197" s="29"/>
    </row>
    <row r="198" spans="1:12" s="24" customFormat="1" ht="11.25">
      <c r="A198" s="58" t="s">
        <v>459</v>
      </c>
      <c r="B198" s="32" t="s">
        <v>13</v>
      </c>
      <c r="C198" s="33">
        <v>2</v>
      </c>
      <c r="D198" s="33">
        <f>E198+F198+G198+H198+I198+J198</f>
        <v>43</v>
      </c>
      <c r="E198" s="48">
        <v>43</v>
      </c>
      <c r="F198" s="33"/>
      <c r="G198" s="33"/>
      <c r="H198" s="33"/>
      <c r="I198" s="33"/>
      <c r="J198" s="33"/>
      <c r="K198" s="34" t="s">
        <v>189</v>
      </c>
      <c r="L198" s="33"/>
    </row>
    <row r="199" spans="1:12" s="24" customFormat="1" ht="11.25">
      <c r="A199" s="58" t="s">
        <v>460</v>
      </c>
      <c r="B199" s="32" t="s">
        <v>13</v>
      </c>
      <c r="C199" s="33">
        <v>2</v>
      </c>
      <c r="D199" s="33">
        <f t="shared" ref="D199:D241" si="34">E199+F199+G199+H199+I199+J199</f>
        <v>7</v>
      </c>
      <c r="E199" s="48">
        <v>7</v>
      </c>
      <c r="F199" s="33"/>
      <c r="G199" s="33"/>
      <c r="H199" s="33"/>
      <c r="I199" s="33"/>
      <c r="J199" s="33"/>
      <c r="K199" s="34" t="s">
        <v>189</v>
      </c>
      <c r="L199" s="33" t="s">
        <v>17</v>
      </c>
    </row>
    <row r="200" spans="1:12" s="24" customFormat="1" ht="11.25">
      <c r="A200" s="58" t="s">
        <v>461</v>
      </c>
      <c r="B200" s="32" t="s">
        <v>25</v>
      </c>
      <c r="C200" s="33">
        <v>2</v>
      </c>
      <c r="D200" s="33">
        <f t="shared" si="34"/>
        <v>85</v>
      </c>
      <c r="E200" s="48">
        <v>77</v>
      </c>
      <c r="F200" s="48">
        <v>8</v>
      </c>
      <c r="G200" s="33"/>
      <c r="H200" s="33"/>
      <c r="I200" s="33"/>
      <c r="J200" s="33"/>
      <c r="K200" s="34" t="s">
        <v>190</v>
      </c>
      <c r="L200" s="33"/>
    </row>
    <row r="201" spans="1:12" s="24" customFormat="1" ht="11.25">
      <c r="A201" s="58" t="s">
        <v>462</v>
      </c>
      <c r="B201" s="32" t="s">
        <v>25</v>
      </c>
      <c r="C201" s="33">
        <v>2</v>
      </c>
      <c r="D201" s="33">
        <f t="shared" si="34"/>
        <v>10</v>
      </c>
      <c r="E201" s="48">
        <v>10</v>
      </c>
      <c r="F201" s="33"/>
      <c r="G201" s="33"/>
      <c r="H201" s="33"/>
      <c r="I201" s="33"/>
      <c r="J201" s="33"/>
      <c r="K201" s="34" t="s">
        <v>190</v>
      </c>
      <c r="L201" s="33" t="s">
        <v>17</v>
      </c>
    </row>
    <row r="202" spans="1:12" s="24" customFormat="1" ht="11.25">
      <c r="A202" s="58" t="s">
        <v>463</v>
      </c>
      <c r="B202" s="32" t="s">
        <v>191</v>
      </c>
      <c r="C202" s="33">
        <v>2</v>
      </c>
      <c r="D202" s="33">
        <f t="shared" si="34"/>
        <v>35</v>
      </c>
      <c r="E202" s="48">
        <v>33</v>
      </c>
      <c r="F202" s="48">
        <v>2</v>
      </c>
      <c r="G202" s="33"/>
      <c r="H202" s="33"/>
      <c r="I202" s="33"/>
      <c r="J202" s="33"/>
      <c r="K202" s="34" t="s">
        <v>174</v>
      </c>
      <c r="L202" s="33"/>
    </row>
    <row r="203" spans="1:12" s="24" customFormat="1" ht="11.25">
      <c r="A203" s="58" t="s">
        <v>465</v>
      </c>
      <c r="B203" s="32" t="s">
        <v>191</v>
      </c>
      <c r="C203" s="33">
        <v>2</v>
      </c>
      <c r="D203" s="33">
        <f t="shared" si="34"/>
        <v>5</v>
      </c>
      <c r="E203" s="48">
        <v>5</v>
      </c>
      <c r="F203" s="33"/>
      <c r="G203" s="33"/>
      <c r="H203" s="33"/>
      <c r="I203" s="33"/>
      <c r="J203" s="33"/>
      <c r="K203" s="34" t="s">
        <v>174</v>
      </c>
      <c r="L203" s="33" t="s">
        <v>17</v>
      </c>
    </row>
    <row r="204" spans="1:12" s="24" customFormat="1" ht="11.25">
      <c r="A204" s="58" t="s">
        <v>467</v>
      </c>
      <c r="B204" s="32" t="s">
        <v>192</v>
      </c>
      <c r="C204" s="33">
        <v>2</v>
      </c>
      <c r="D204" s="33">
        <f t="shared" si="34"/>
        <v>50</v>
      </c>
      <c r="E204" s="48">
        <v>20</v>
      </c>
      <c r="F204" s="48">
        <v>30</v>
      </c>
      <c r="G204" s="33"/>
      <c r="H204" s="33"/>
      <c r="I204" s="33"/>
      <c r="J204" s="33"/>
      <c r="K204" s="34" t="s">
        <v>193</v>
      </c>
      <c r="L204" s="33"/>
    </row>
    <row r="205" spans="1:12" s="24" customFormat="1" ht="11.25">
      <c r="A205" s="58" t="s">
        <v>468</v>
      </c>
      <c r="B205" s="32" t="s">
        <v>33</v>
      </c>
      <c r="C205" s="33">
        <v>2</v>
      </c>
      <c r="D205" s="33">
        <f t="shared" si="34"/>
        <v>63</v>
      </c>
      <c r="E205" s="48">
        <v>55</v>
      </c>
      <c r="F205" s="48">
        <v>8</v>
      </c>
      <c r="G205" s="33"/>
      <c r="H205" s="33"/>
      <c r="I205" s="33"/>
      <c r="J205" s="33"/>
      <c r="K205" s="34" t="s">
        <v>33</v>
      </c>
      <c r="L205" s="33"/>
    </row>
    <row r="206" spans="1:12" s="24" customFormat="1" ht="11.25">
      <c r="A206" s="58" t="s">
        <v>469</v>
      </c>
      <c r="B206" s="32" t="s">
        <v>33</v>
      </c>
      <c r="C206" s="33">
        <v>2</v>
      </c>
      <c r="D206" s="33">
        <f t="shared" si="34"/>
        <v>12</v>
      </c>
      <c r="E206" s="48">
        <v>12</v>
      </c>
      <c r="F206" s="33"/>
      <c r="G206" s="33"/>
      <c r="H206" s="33"/>
      <c r="I206" s="33"/>
      <c r="J206" s="33"/>
      <c r="K206" s="34" t="s">
        <v>33</v>
      </c>
      <c r="L206" s="33" t="s">
        <v>17</v>
      </c>
    </row>
    <row r="207" spans="1:12" s="24" customFormat="1" ht="11.25">
      <c r="A207" s="58" t="s">
        <v>470</v>
      </c>
      <c r="B207" s="32" t="s">
        <v>194</v>
      </c>
      <c r="C207" s="33">
        <v>2</v>
      </c>
      <c r="D207" s="33">
        <f t="shared" si="34"/>
        <v>17</v>
      </c>
      <c r="E207" s="49"/>
      <c r="F207" s="48">
        <v>17</v>
      </c>
      <c r="G207" s="33"/>
      <c r="H207" s="33"/>
      <c r="I207" s="33"/>
      <c r="J207" s="33"/>
      <c r="K207" s="34" t="s">
        <v>195</v>
      </c>
      <c r="L207" s="33"/>
    </row>
    <row r="208" spans="1:12" s="24" customFormat="1" ht="11.25">
      <c r="A208" s="58" t="s">
        <v>472</v>
      </c>
      <c r="B208" s="32" t="s">
        <v>194</v>
      </c>
      <c r="C208" s="33">
        <v>2</v>
      </c>
      <c r="D208" s="33">
        <f t="shared" si="34"/>
        <v>3</v>
      </c>
      <c r="E208" s="49"/>
      <c r="F208" s="48">
        <v>3</v>
      </c>
      <c r="G208" s="33"/>
      <c r="H208" s="33"/>
      <c r="I208" s="33"/>
      <c r="J208" s="33"/>
      <c r="K208" s="34" t="s">
        <v>195</v>
      </c>
      <c r="L208" s="33" t="s">
        <v>17</v>
      </c>
    </row>
    <row r="209" spans="1:12" s="24" customFormat="1" ht="11.25">
      <c r="A209" s="58" t="s">
        <v>473</v>
      </c>
      <c r="B209" s="32" t="s">
        <v>35</v>
      </c>
      <c r="C209" s="33">
        <v>2</v>
      </c>
      <c r="D209" s="33">
        <f t="shared" si="34"/>
        <v>45</v>
      </c>
      <c r="E209" s="33"/>
      <c r="F209" s="33"/>
      <c r="G209" s="48">
        <v>42</v>
      </c>
      <c r="H209" s="48">
        <v>3</v>
      </c>
      <c r="I209" s="33"/>
      <c r="J209" s="33"/>
      <c r="K209" s="34" t="s">
        <v>35</v>
      </c>
      <c r="L209" s="33"/>
    </row>
    <row r="210" spans="1:12" s="24" customFormat="1" ht="11.25">
      <c r="A210" s="58" t="s">
        <v>474</v>
      </c>
      <c r="B210" s="32" t="s">
        <v>35</v>
      </c>
      <c r="C210" s="33">
        <v>2</v>
      </c>
      <c r="D210" s="33">
        <f t="shared" si="34"/>
        <v>5</v>
      </c>
      <c r="E210" s="33"/>
      <c r="F210" s="33"/>
      <c r="G210" s="48">
        <v>5</v>
      </c>
      <c r="H210" s="33"/>
      <c r="I210" s="33"/>
      <c r="J210" s="33"/>
      <c r="K210" s="34" t="s">
        <v>35</v>
      </c>
      <c r="L210" s="33" t="s">
        <v>17</v>
      </c>
    </row>
    <row r="211" spans="1:12" s="24" customFormat="1" ht="11.25">
      <c r="A211" s="58" t="s">
        <v>475</v>
      </c>
      <c r="B211" s="32" t="s">
        <v>134</v>
      </c>
      <c r="C211" s="33">
        <v>2</v>
      </c>
      <c r="D211" s="33">
        <f t="shared" si="34"/>
        <v>82</v>
      </c>
      <c r="E211" s="33"/>
      <c r="F211" s="33"/>
      <c r="G211" s="49"/>
      <c r="H211" s="33"/>
      <c r="I211" s="48">
        <v>78</v>
      </c>
      <c r="J211" s="48">
        <v>4</v>
      </c>
      <c r="K211" s="34" t="s">
        <v>196</v>
      </c>
      <c r="L211" s="33"/>
    </row>
    <row r="212" spans="1:12" s="24" customFormat="1" ht="11.25">
      <c r="A212" s="58" t="s">
        <v>477</v>
      </c>
      <c r="B212" s="32" t="s">
        <v>134</v>
      </c>
      <c r="C212" s="33">
        <v>2</v>
      </c>
      <c r="D212" s="33">
        <f t="shared" si="34"/>
        <v>8</v>
      </c>
      <c r="E212" s="33"/>
      <c r="F212" s="33"/>
      <c r="G212" s="49"/>
      <c r="H212" s="33"/>
      <c r="I212" s="48">
        <v>8</v>
      </c>
      <c r="J212" s="33"/>
      <c r="K212" s="34" t="s">
        <v>196</v>
      </c>
      <c r="L212" s="33" t="s">
        <v>17</v>
      </c>
    </row>
    <row r="213" spans="1:12" s="24" customFormat="1" ht="11.25">
      <c r="A213" s="58" t="s">
        <v>479</v>
      </c>
      <c r="B213" s="32" t="s">
        <v>197</v>
      </c>
      <c r="C213" s="33">
        <v>2</v>
      </c>
      <c r="D213" s="33">
        <f t="shared" si="34"/>
        <v>35</v>
      </c>
      <c r="E213" s="33"/>
      <c r="F213" s="33"/>
      <c r="G213" s="33"/>
      <c r="H213" s="33"/>
      <c r="I213" s="48">
        <v>35</v>
      </c>
      <c r="J213" s="33"/>
      <c r="K213" s="34" t="s">
        <v>198</v>
      </c>
      <c r="L213" s="33"/>
    </row>
    <row r="214" spans="1:12" s="24" customFormat="1" ht="11.25">
      <c r="A214" s="58" t="s">
        <v>481</v>
      </c>
      <c r="B214" s="32" t="s">
        <v>199</v>
      </c>
      <c r="C214" s="33">
        <v>2</v>
      </c>
      <c r="D214" s="33">
        <f t="shared" si="34"/>
        <v>40</v>
      </c>
      <c r="E214" s="33"/>
      <c r="F214" s="33"/>
      <c r="G214" s="33"/>
      <c r="H214" s="33"/>
      <c r="I214" s="48">
        <v>38</v>
      </c>
      <c r="J214" s="48">
        <v>2</v>
      </c>
      <c r="K214" s="34" t="s">
        <v>200</v>
      </c>
      <c r="L214" s="33"/>
    </row>
    <row r="215" spans="1:12" s="24" customFormat="1" ht="11.25">
      <c r="A215" s="58" t="s">
        <v>483</v>
      </c>
      <c r="B215" s="32" t="s">
        <v>199</v>
      </c>
      <c r="C215" s="33">
        <v>2</v>
      </c>
      <c r="D215" s="33">
        <f t="shared" si="34"/>
        <v>5</v>
      </c>
      <c r="E215" s="33"/>
      <c r="F215" s="33"/>
      <c r="G215" s="33"/>
      <c r="H215" s="33"/>
      <c r="I215" s="48">
        <v>5</v>
      </c>
      <c r="J215" s="33"/>
      <c r="K215" s="34" t="s">
        <v>200</v>
      </c>
      <c r="L215" s="33" t="s">
        <v>17</v>
      </c>
    </row>
    <row r="216" spans="1:12" s="25" customFormat="1" ht="11.25">
      <c r="A216" s="58"/>
      <c r="B216" s="31" t="s">
        <v>201</v>
      </c>
      <c r="C216" s="29"/>
      <c r="D216" s="29">
        <f>D217+D218</f>
        <v>100</v>
      </c>
      <c r="E216" s="29">
        <f>E217+E218</f>
        <v>90</v>
      </c>
      <c r="F216" s="29">
        <f>F217+F218</f>
        <v>10</v>
      </c>
      <c r="G216" s="29">
        <f>G217+G218</f>
        <v>0</v>
      </c>
      <c r="H216" s="29">
        <f>H217+H218</f>
        <v>0</v>
      </c>
      <c r="I216" s="50"/>
      <c r="J216" s="29"/>
      <c r="K216" s="30"/>
      <c r="L216" s="29"/>
    </row>
    <row r="217" spans="1:12" s="24" customFormat="1" ht="22.5">
      <c r="A217" s="58" t="s">
        <v>486</v>
      </c>
      <c r="B217" s="32" t="s">
        <v>169</v>
      </c>
      <c r="C217" s="33">
        <v>2</v>
      </c>
      <c r="D217" s="33">
        <f t="shared" si="34"/>
        <v>50</v>
      </c>
      <c r="E217" s="33">
        <v>45</v>
      </c>
      <c r="F217" s="33">
        <v>5</v>
      </c>
      <c r="G217" s="33"/>
      <c r="H217" s="33"/>
      <c r="I217" s="48"/>
      <c r="J217" s="33"/>
      <c r="K217" s="34" t="s">
        <v>202</v>
      </c>
      <c r="L217" s="33"/>
    </row>
    <row r="218" spans="1:12" s="24" customFormat="1" ht="22.5">
      <c r="A218" s="58" t="s">
        <v>504</v>
      </c>
      <c r="B218" s="32" t="s">
        <v>203</v>
      </c>
      <c r="C218" s="33">
        <v>2</v>
      </c>
      <c r="D218" s="33">
        <f t="shared" si="34"/>
        <v>50</v>
      </c>
      <c r="E218" s="33">
        <v>45</v>
      </c>
      <c r="F218" s="33">
        <v>5</v>
      </c>
      <c r="G218" s="33"/>
      <c r="H218" s="33"/>
      <c r="I218" s="48"/>
      <c r="J218" s="33"/>
      <c r="K218" s="34" t="s">
        <v>204</v>
      </c>
      <c r="L218" s="33"/>
    </row>
    <row r="219" spans="1:12" s="25" customFormat="1" ht="11.25">
      <c r="A219" s="58"/>
      <c r="B219" s="31" t="s">
        <v>205</v>
      </c>
      <c r="C219" s="29"/>
      <c r="D219" s="29">
        <f>D220+D221+D222</f>
        <v>150</v>
      </c>
      <c r="E219" s="29">
        <f>E220+E221+E222</f>
        <v>40</v>
      </c>
      <c r="F219" s="29">
        <f>F220+F221+F222</f>
        <v>110</v>
      </c>
      <c r="G219" s="29">
        <f>G220+G221+G222</f>
        <v>0</v>
      </c>
      <c r="H219" s="51"/>
      <c r="I219" s="51"/>
      <c r="J219" s="51"/>
      <c r="K219" s="30"/>
      <c r="L219" s="29"/>
    </row>
    <row r="220" spans="1:12" s="24" customFormat="1" ht="11.25">
      <c r="A220" s="58" t="s">
        <v>505</v>
      </c>
      <c r="B220" s="32" t="s">
        <v>28</v>
      </c>
      <c r="C220" s="33">
        <v>2</v>
      </c>
      <c r="D220" s="33">
        <f t="shared" si="34"/>
        <v>50</v>
      </c>
      <c r="E220" s="33">
        <v>40</v>
      </c>
      <c r="F220" s="33">
        <v>10</v>
      </c>
      <c r="G220" s="33"/>
      <c r="H220" s="33"/>
      <c r="I220" s="33"/>
      <c r="J220" s="33"/>
      <c r="K220" s="34" t="s">
        <v>206</v>
      </c>
      <c r="L220" s="33"/>
    </row>
    <row r="221" spans="1:12" s="24" customFormat="1" ht="22.5">
      <c r="A221" s="58" t="s">
        <v>506</v>
      </c>
      <c r="B221" s="32" t="s">
        <v>40</v>
      </c>
      <c r="C221" s="33">
        <v>2</v>
      </c>
      <c r="D221" s="33">
        <f t="shared" si="34"/>
        <v>50</v>
      </c>
      <c r="E221" s="33"/>
      <c r="F221" s="33">
        <v>50</v>
      </c>
      <c r="G221" s="33"/>
      <c r="H221" s="33"/>
      <c r="I221" s="33"/>
      <c r="J221" s="33"/>
      <c r="K221" s="34" t="s">
        <v>207</v>
      </c>
      <c r="L221" s="33"/>
    </row>
    <row r="222" spans="1:12" s="24" customFormat="1" ht="22.5">
      <c r="A222" s="58" t="s">
        <v>496</v>
      </c>
      <c r="B222" s="32" t="s">
        <v>208</v>
      </c>
      <c r="C222" s="33">
        <v>2</v>
      </c>
      <c r="D222" s="33">
        <f t="shared" si="34"/>
        <v>50</v>
      </c>
      <c r="E222" s="33"/>
      <c r="F222" s="33">
        <v>50</v>
      </c>
      <c r="G222" s="33"/>
      <c r="H222" s="33"/>
      <c r="I222" s="33"/>
      <c r="J222" s="33"/>
      <c r="K222" s="34" t="s">
        <v>209</v>
      </c>
      <c r="L222" s="33"/>
    </row>
    <row r="223" spans="1:12" s="25" customFormat="1" ht="11.25">
      <c r="A223" s="60">
        <v>9013</v>
      </c>
      <c r="B223" s="59" t="s">
        <v>442</v>
      </c>
      <c r="C223" s="29"/>
      <c r="D223" s="29">
        <f>SUM(D224:D241)</f>
        <v>560</v>
      </c>
      <c r="E223" s="29">
        <f t="shared" ref="E223:J223" si="35">SUM(E224:E241)</f>
        <v>296</v>
      </c>
      <c r="F223" s="29">
        <f t="shared" si="35"/>
        <v>194</v>
      </c>
      <c r="G223" s="29">
        <f t="shared" si="35"/>
        <v>63</v>
      </c>
      <c r="H223" s="29">
        <f t="shared" si="35"/>
        <v>7</v>
      </c>
      <c r="I223" s="29">
        <f t="shared" si="35"/>
        <v>0</v>
      </c>
      <c r="J223" s="29">
        <f t="shared" si="35"/>
        <v>0</v>
      </c>
      <c r="K223" s="30"/>
      <c r="L223" s="29"/>
    </row>
    <row r="224" spans="1:12" s="24" customFormat="1" ht="11.25">
      <c r="A224" s="58" t="s">
        <v>459</v>
      </c>
      <c r="B224" s="32" t="s">
        <v>13</v>
      </c>
      <c r="C224" s="33">
        <v>2</v>
      </c>
      <c r="D224" s="33">
        <f t="shared" si="34"/>
        <v>74</v>
      </c>
      <c r="E224" s="33">
        <v>74</v>
      </c>
      <c r="F224" s="33"/>
      <c r="G224" s="33"/>
      <c r="H224" s="33"/>
      <c r="I224" s="33"/>
      <c r="J224" s="33"/>
      <c r="K224" s="34" t="s">
        <v>210</v>
      </c>
      <c r="L224" s="33"/>
    </row>
    <row r="225" spans="1:12" s="24" customFormat="1" ht="11.25">
      <c r="A225" s="58" t="s">
        <v>460</v>
      </c>
      <c r="B225" s="32" t="s">
        <v>13</v>
      </c>
      <c r="C225" s="33">
        <v>2</v>
      </c>
      <c r="D225" s="33">
        <f t="shared" si="34"/>
        <v>6</v>
      </c>
      <c r="E225" s="33">
        <v>6</v>
      </c>
      <c r="F225" s="33"/>
      <c r="G225" s="33"/>
      <c r="H225" s="33"/>
      <c r="I225" s="33"/>
      <c r="J225" s="33"/>
      <c r="K225" s="34" t="s">
        <v>210</v>
      </c>
      <c r="L225" s="33" t="s">
        <v>17</v>
      </c>
    </row>
    <row r="226" spans="1:12" s="24" customFormat="1" ht="11.25">
      <c r="A226" s="58" t="s">
        <v>461</v>
      </c>
      <c r="B226" s="32" t="s">
        <v>191</v>
      </c>
      <c r="C226" s="33">
        <v>2</v>
      </c>
      <c r="D226" s="33">
        <f t="shared" si="34"/>
        <v>76</v>
      </c>
      <c r="E226" s="33">
        <v>40</v>
      </c>
      <c r="F226" s="33">
        <v>36</v>
      </c>
      <c r="G226" s="33"/>
      <c r="H226" s="33"/>
      <c r="I226" s="33"/>
      <c r="J226" s="33"/>
      <c r="K226" s="34" t="s">
        <v>211</v>
      </c>
      <c r="L226" s="33"/>
    </row>
    <row r="227" spans="1:12" s="24" customFormat="1" ht="11.25">
      <c r="A227" s="58" t="s">
        <v>462</v>
      </c>
      <c r="B227" s="32" t="s">
        <v>191</v>
      </c>
      <c r="C227" s="33">
        <v>2</v>
      </c>
      <c r="D227" s="33">
        <f t="shared" si="34"/>
        <v>4</v>
      </c>
      <c r="E227" s="33">
        <v>2</v>
      </c>
      <c r="F227" s="33">
        <v>2</v>
      </c>
      <c r="G227" s="33"/>
      <c r="H227" s="33"/>
      <c r="I227" s="33"/>
      <c r="J227" s="33"/>
      <c r="K227" s="34" t="s">
        <v>211</v>
      </c>
      <c r="L227" s="33" t="s">
        <v>17</v>
      </c>
    </row>
    <row r="228" spans="1:12" s="24" customFormat="1" ht="11.25">
      <c r="A228" s="58" t="s">
        <v>463</v>
      </c>
      <c r="B228" s="32" t="s">
        <v>33</v>
      </c>
      <c r="C228" s="33">
        <v>2</v>
      </c>
      <c r="D228" s="33">
        <f t="shared" si="34"/>
        <v>64</v>
      </c>
      <c r="E228" s="33">
        <v>64</v>
      </c>
      <c r="F228" s="33"/>
      <c r="G228" s="33"/>
      <c r="H228" s="33"/>
      <c r="I228" s="33"/>
      <c r="J228" s="33"/>
      <c r="K228" s="34" t="s">
        <v>33</v>
      </c>
      <c r="L228" s="33"/>
    </row>
    <row r="229" spans="1:12" s="24" customFormat="1" ht="11.25">
      <c r="A229" s="58" t="s">
        <v>465</v>
      </c>
      <c r="B229" s="32" t="s">
        <v>33</v>
      </c>
      <c r="C229" s="33">
        <v>2</v>
      </c>
      <c r="D229" s="33">
        <f t="shared" si="34"/>
        <v>6</v>
      </c>
      <c r="E229" s="33">
        <v>6</v>
      </c>
      <c r="F229" s="33"/>
      <c r="G229" s="33"/>
      <c r="H229" s="33"/>
      <c r="I229" s="33"/>
      <c r="J229" s="33"/>
      <c r="K229" s="34" t="s">
        <v>33</v>
      </c>
      <c r="L229" s="33" t="s">
        <v>17</v>
      </c>
    </row>
    <row r="230" spans="1:12" s="24" customFormat="1" ht="11.25">
      <c r="A230" s="58" t="s">
        <v>467</v>
      </c>
      <c r="B230" s="32" t="s">
        <v>35</v>
      </c>
      <c r="C230" s="33">
        <v>2</v>
      </c>
      <c r="D230" s="33">
        <f t="shared" si="34"/>
        <v>66</v>
      </c>
      <c r="E230" s="33"/>
      <c r="F230" s="33"/>
      <c r="G230" s="33">
        <v>60</v>
      </c>
      <c r="H230" s="33">
        <v>6</v>
      </c>
      <c r="I230" s="33"/>
      <c r="J230" s="33"/>
      <c r="K230" s="34" t="s">
        <v>35</v>
      </c>
      <c r="L230" s="33"/>
    </row>
    <row r="231" spans="1:12" s="24" customFormat="1" ht="11.25">
      <c r="A231" s="58" t="s">
        <v>468</v>
      </c>
      <c r="B231" s="32" t="s">
        <v>35</v>
      </c>
      <c r="C231" s="33">
        <v>2</v>
      </c>
      <c r="D231" s="33">
        <f t="shared" si="34"/>
        <v>4</v>
      </c>
      <c r="E231" s="33"/>
      <c r="F231" s="33"/>
      <c r="G231" s="33">
        <v>3</v>
      </c>
      <c r="H231" s="33">
        <v>1</v>
      </c>
      <c r="I231" s="33"/>
      <c r="J231" s="33"/>
      <c r="K231" s="34" t="s">
        <v>35</v>
      </c>
      <c r="L231" s="33" t="s">
        <v>17</v>
      </c>
    </row>
    <row r="232" spans="1:12" s="24" customFormat="1" ht="11.25">
      <c r="A232" s="58" t="s">
        <v>469</v>
      </c>
      <c r="B232" s="32" t="s">
        <v>21</v>
      </c>
      <c r="C232" s="33">
        <v>2</v>
      </c>
      <c r="D232" s="33">
        <f t="shared" si="34"/>
        <v>66</v>
      </c>
      <c r="E232" s="33">
        <v>50</v>
      </c>
      <c r="F232" s="33">
        <v>16</v>
      </c>
      <c r="G232" s="33"/>
      <c r="H232" s="33"/>
      <c r="I232" s="33"/>
      <c r="J232" s="33"/>
      <c r="K232" s="34" t="s">
        <v>212</v>
      </c>
      <c r="L232" s="33"/>
    </row>
    <row r="233" spans="1:12" s="24" customFormat="1" ht="11.25">
      <c r="A233" s="58" t="s">
        <v>470</v>
      </c>
      <c r="B233" s="32" t="s">
        <v>21</v>
      </c>
      <c r="C233" s="33">
        <v>2</v>
      </c>
      <c r="D233" s="33">
        <f t="shared" si="34"/>
        <v>4</v>
      </c>
      <c r="E233" s="33">
        <v>2</v>
      </c>
      <c r="F233" s="33">
        <v>2</v>
      </c>
      <c r="G233" s="33"/>
      <c r="H233" s="33"/>
      <c r="I233" s="33"/>
      <c r="J233" s="33"/>
      <c r="K233" s="34" t="s">
        <v>212</v>
      </c>
      <c r="L233" s="33" t="s">
        <v>17</v>
      </c>
    </row>
    <row r="234" spans="1:12" s="24" customFormat="1" ht="11.25">
      <c r="A234" s="58" t="s">
        <v>472</v>
      </c>
      <c r="B234" s="32" t="s">
        <v>213</v>
      </c>
      <c r="C234" s="33">
        <v>2</v>
      </c>
      <c r="D234" s="33">
        <f t="shared" si="34"/>
        <v>66</v>
      </c>
      <c r="E234" s="33">
        <v>50</v>
      </c>
      <c r="F234" s="33">
        <v>16</v>
      </c>
      <c r="G234" s="33"/>
      <c r="H234" s="33"/>
      <c r="I234" s="33"/>
      <c r="J234" s="33"/>
      <c r="K234" s="34" t="s">
        <v>214</v>
      </c>
      <c r="L234" s="33"/>
    </row>
    <row r="235" spans="1:12" s="24" customFormat="1" ht="11.25">
      <c r="A235" s="58" t="s">
        <v>473</v>
      </c>
      <c r="B235" s="32" t="s">
        <v>213</v>
      </c>
      <c r="C235" s="33">
        <v>2</v>
      </c>
      <c r="D235" s="33">
        <f t="shared" si="34"/>
        <v>4</v>
      </c>
      <c r="E235" s="33">
        <v>2</v>
      </c>
      <c r="F235" s="33">
        <v>2</v>
      </c>
      <c r="G235" s="33"/>
      <c r="H235" s="33"/>
      <c r="I235" s="33"/>
      <c r="J235" s="33"/>
      <c r="K235" s="34" t="s">
        <v>214</v>
      </c>
      <c r="L235" s="33" t="s">
        <v>17</v>
      </c>
    </row>
    <row r="236" spans="1:12" s="24" customFormat="1" ht="11.25">
      <c r="A236" s="58" t="s">
        <v>474</v>
      </c>
      <c r="B236" s="32" t="s">
        <v>15</v>
      </c>
      <c r="C236" s="33">
        <v>2</v>
      </c>
      <c r="D236" s="33">
        <f t="shared" si="34"/>
        <v>38</v>
      </c>
      <c r="E236" s="33"/>
      <c r="F236" s="33">
        <v>38</v>
      </c>
      <c r="G236" s="33"/>
      <c r="H236" s="33"/>
      <c r="I236" s="33"/>
      <c r="J236" s="33"/>
      <c r="K236" s="34" t="s">
        <v>215</v>
      </c>
      <c r="L236" s="33"/>
    </row>
    <row r="237" spans="1:12" s="24" customFormat="1" ht="11.25">
      <c r="A237" s="58" t="s">
        <v>475</v>
      </c>
      <c r="B237" s="32" t="s">
        <v>15</v>
      </c>
      <c r="C237" s="33">
        <v>2</v>
      </c>
      <c r="D237" s="33">
        <f t="shared" si="34"/>
        <v>2</v>
      </c>
      <c r="E237" s="33"/>
      <c r="F237" s="33">
        <v>2</v>
      </c>
      <c r="G237" s="33"/>
      <c r="H237" s="33"/>
      <c r="I237" s="33"/>
      <c r="J237" s="33"/>
      <c r="K237" s="34" t="s">
        <v>215</v>
      </c>
      <c r="L237" s="33" t="s">
        <v>17</v>
      </c>
    </row>
    <row r="238" spans="1:12" s="24" customFormat="1" ht="11.25">
      <c r="A238" s="58" t="s">
        <v>477</v>
      </c>
      <c r="B238" s="32" t="s">
        <v>30</v>
      </c>
      <c r="C238" s="33">
        <v>2</v>
      </c>
      <c r="D238" s="33">
        <f t="shared" si="34"/>
        <v>38</v>
      </c>
      <c r="E238" s="33"/>
      <c r="F238" s="33">
        <v>38</v>
      </c>
      <c r="G238" s="33"/>
      <c r="H238" s="33"/>
      <c r="I238" s="33"/>
      <c r="J238" s="33"/>
      <c r="K238" s="34" t="s">
        <v>123</v>
      </c>
      <c r="L238" s="33"/>
    </row>
    <row r="239" spans="1:12" s="24" customFormat="1" ht="11.25">
      <c r="A239" s="58" t="s">
        <v>479</v>
      </c>
      <c r="B239" s="32" t="s">
        <v>30</v>
      </c>
      <c r="C239" s="33">
        <v>2</v>
      </c>
      <c r="D239" s="33">
        <f t="shared" si="34"/>
        <v>2</v>
      </c>
      <c r="E239" s="33"/>
      <c r="F239" s="33">
        <v>2</v>
      </c>
      <c r="G239" s="33"/>
      <c r="H239" s="33"/>
      <c r="I239" s="33"/>
      <c r="J239" s="33"/>
      <c r="K239" s="34" t="s">
        <v>123</v>
      </c>
      <c r="L239" s="33" t="s">
        <v>17</v>
      </c>
    </row>
    <row r="240" spans="1:12" s="24" customFormat="1" ht="11.25">
      <c r="A240" s="58" t="s">
        <v>481</v>
      </c>
      <c r="B240" s="32" t="s">
        <v>80</v>
      </c>
      <c r="C240" s="33">
        <v>2</v>
      </c>
      <c r="D240" s="33">
        <f t="shared" si="34"/>
        <v>38</v>
      </c>
      <c r="E240" s="33"/>
      <c r="F240" s="33">
        <v>38</v>
      </c>
      <c r="G240" s="33"/>
      <c r="H240" s="33"/>
      <c r="I240" s="33"/>
      <c r="J240" s="33"/>
      <c r="K240" s="34" t="s">
        <v>216</v>
      </c>
      <c r="L240" s="33"/>
    </row>
    <row r="241" spans="1:12" s="24" customFormat="1" ht="11.25">
      <c r="A241" s="58" t="s">
        <v>483</v>
      </c>
      <c r="B241" s="32" t="s">
        <v>80</v>
      </c>
      <c r="C241" s="33">
        <v>2</v>
      </c>
      <c r="D241" s="33">
        <f t="shared" si="34"/>
        <v>2</v>
      </c>
      <c r="E241" s="33"/>
      <c r="F241" s="33">
        <v>2</v>
      </c>
      <c r="G241" s="33"/>
      <c r="H241" s="33"/>
      <c r="I241" s="33"/>
      <c r="J241" s="33"/>
      <c r="K241" s="34" t="s">
        <v>216</v>
      </c>
      <c r="L241" s="33" t="s">
        <v>17</v>
      </c>
    </row>
    <row r="242" spans="1:12" s="25" customFormat="1" ht="11.25">
      <c r="A242" s="60">
        <v>9014</v>
      </c>
      <c r="B242" s="59" t="s">
        <v>444</v>
      </c>
      <c r="C242" s="29"/>
      <c r="D242" s="29">
        <f>SUM(D243:D258)</f>
        <v>400</v>
      </c>
      <c r="E242" s="29">
        <f t="shared" ref="E242:J242" si="36">SUM(E243:E258)</f>
        <v>133</v>
      </c>
      <c r="F242" s="29">
        <f t="shared" si="36"/>
        <v>217</v>
      </c>
      <c r="G242" s="29">
        <f t="shared" si="36"/>
        <v>0</v>
      </c>
      <c r="H242" s="29">
        <f t="shared" si="36"/>
        <v>0</v>
      </c>
      <c r="I242" s="29">
        <f t="shared" si="36"/>
        <v>50</v>
      </c>
      <c r="J242" s="29">
        <f t="shared" si="36"/>
        <v>0</v>
      </c>
      <c r="K242" s="30"/>
      <c r="L242" s="29"/>
    </row>
    <row r="243" spans="1:12" s="24" customFormat="1" ht="11.25">
      <c r="A243" s="58" t="s">
        <v>459</v>
      </c>
      <c r="B243" s="32" t="s">
        <v>13</v>
      </c>
      <c r="C243" s="33">
        <v>2</v>
      </c>
      <c r="D243" s="33">
        <f t="shared" ref="D243:D250" si="37">E243+F243+G243+H243+I243+J243</f>
        <v>43</v>
      </c>
      <c r="E243" s="33">
        <v>43</v>
      </c>
      <c r="F243" s="33"/>
      <c r="G243" s="33"/>
      <c r="H243" s="33"/>
      <c r="I243" s="33"/>
      <c r="J243" s="33"/>
      <c r="K243" s="34" t="s">
        <v>217</v>
      </c>
      <c r="L243" s="33"/>
    </row>
    <row r="244" spans="1:12" s="24" customFormat="1" ht="11.25">
      <c r="A244" s="58" t="s">
        <v>460</v>
      </c>
      <c r="B244" s="32" t="s">
        <v>13</v>
      </c>
      <c r="C244" s="33">
        <v>2</v>
      </c>
      <c r="D244" s="33">
        <f t="shared" si="37"/>
        <v>2</v>
      </c>
      <c r="E244" s="33">
        <v>2</v>
      </c>
      <c r="F244" s="33"/>
      <c r="G244" s="33"/>
      <c r="H244" s="33"/>
      <c r="I244" s="33"/>
      <c r="J244" s="33"/>
      <c r="K244" s="34" t="s">
        <v>217</v>
      </c>
      <c r="L244" s="33" t="s">
        <v>17</v>
      </c>
    </row>
    <row r="245" spans="1:12" s="24" customFormat="1" ht="11.25">
      <c r="A245" s="58" t="s">
        <v>461</v>
      </c>
      <c r="B245" s="32" t="s">
        <v>191</v>
      </c>
      <c r="C245" s="33">
        <v>2</v>
      </c>
      <c r="D245" s="33">
        <f t="shared" si="37"/>
        <v>36</v>
      </c>
      <c r="E245" s="33">
        <v>30</v>
      </c>
      <c r="F245" s="33">
        <v>6</v>
      </c>
      <c r="G245" s="33"/>
      <c r="H245" s="33"/>
      <c r="I245" s="33"/>
      <c r="J245" s="33"/>
      <c r="K245" s="34" t="s">
        <v>218</v>
      </c>
      <c r="L245" s="33"/>
    </row>
    <row r="246" spans="1:12" s="24" customFormat="1" ht="11.25">
      <c r="A246" s="58" t="s">
        <v>462</v>
      </c>
      <c r="B246" s="32" t="s">
        <v>191</v>
      </c>
      <c r="C246" s="33">
        <v>2</v>
      </c>
      <c r="D246" s="33">
        <f t="shared" si="37"/>
        <v>4</v>
      </c>
      <c r="E246" s="33">
        <v>3</v>
      </c>
      <c r="F246" s="33">
        <v>1</v>
      </c>
      <c r="G246" s="33"/>
      <c r="H246" s="33"/>
      <c r="I246" s="33"/>
      <c r="J246" s="33"/>
      <c r="K246" s="34" t="s">
        <v>218</v>
      </c>
      <c r="L246" s="33" t="s">
        <v>17</v>
      </c>
    </row>
    <row r="247" spans="1:12" s="24" customFormat="1" ht="11.25">
      <c r="A247" s="58" t="s">
        <v>463</v>
      </c>
      <c r="B247" s="32" t="s">
        <v>28</v>
      </c>
      <c r="C247" s="33">
        <v>2</v>
      </c>
      <c r="D247" s="33">
        <f t="shared" si="37"/>
        <v>40</v>
      </c>
      <c r="E247" s="33">
        <v>20</v>
      </c>
      <c r="F247" s="33">
        <v>20</v>
      </c>
      <c r="G247" s="33"/>
      <c r="H247" s="33"/>
      <c r="I247" s="33"/>
      <c r="J247" s="33"/>
      <c r="K247" s="34" t="s">
        <v>219</v>
      </c>
      <c r="L247" s="33"/>
    </row>
    <row r="248" spans="1:12" s="24" customFormat="1" ht="11.25">
      <c r="A248" s="58" t="s">
        <v>465</v>
      </c>
      <c r="B248" s="32" t="s">
        <v>28</v>
      </c>
      <c r="C248" s="33">
        <v>2</v>
      </c>
      <c r="D248" s="33">
        <f t="shared" si="37"/>
        <v>5</v>
      </c>
      <c r="E248" s="33">
        <v>2</v>
      </c>
      <c r="F248" s="33">
        <v>3</v>
      </c>
      <c r="G248" s="33"/>
      <c r="H248" s="33"/>
      <c r="I248" s="33"/>
      <c r="J248" s="33"/>
      <c r="K248" s="34" t="s">
        <v>219</v>
      </c>
      <c r="L248" s="33" t="s">
        <v>17</v>
      </c>
    </row>
    <row r="249" spans="1:12" s="24" customFormat="1" ht="11.25">
      <c r="A249" s="58" t="s">
        <v>467</v>
      </c>
      <c r="B249" s="32" t="s">
        <v>30</v>
      </c>
      <c r="C249" s="33">
        <v>2</v>
      </c>
      <c r="D249" s="33">
        <f t="shared" si="37"/>
        <v>33</v>
      </c>
      <c r="E249" s="33"/>
      <c r="F249" s="33">
        <v>33</v>
      </c>
      <c r="G249" s="33"/>
      <c r="H249" s="33"/>
      <c r="I249" s="33"/>
      <c r="J249" s="33"/>
      <c r="K249" s="34" t="s">
        <v>220</v>
      </c>
      <c r="L249" s="33"/>
    </row>
    <row r="250" spans="1:12" s="24" customFormat="1" ht="11.25">
      <c r="A250" s="58" t="s">
        <v>468</v>
      </c>
      <c r="B250" s="32" t="s">
        <v>30</v>
      </c>
      <c r="C250" s="33">
        <v>2</v>
      </c>
      <c r="D250" s="33">
        <f t="shared" si="37"/>
        <v>2</v>
      </c>
      <c r="E250" s="33"/>
      <c r="F250" s="33">
        <v>2</v>
      </c>
      <c r="G250" s="33"/>
      <c r="H250" s="33"/>
      <c r="I250" s="33"/>
      <c r="J250" s="33"/>
      <c r="K250" s="34" t="s">
        <v>220</v>
      </c>
      <c r="L250" s="33" t="s">
        <v>17</v>
      </c>
    </row>
    <row r="251" spans="1:12" s="24" customFormat="1" ht="22.5">
      <c r="A251" s="58" t="s">
        <v>469</v>
      </c>
      <c r="B251" s="32" t="s">
        <v>221</v>
      </c>
      <c r="C251" s="33">
        <v>2</v>
      </c>
      <c r="D251" s="33">
        <f t="shared" ref="D251:D257" si="38">E251+F251+G251+H251+I251+J251</f>
        <v>45</v>
      </c>
      <c r="E251" s="33"/>
      <c r="F251" s="33">
        <v>45</v>
      </c>
      <c r="G251" s="33"/>
      <c r="H251" s="33"/>
      <c r="I251" s="33"/>
      <c r="J251" s="33"/>
      <c r="K251" s="34" t="s">
        <v>222</v>
      </c>
      <c r="L251" s="33"/>
    </row>
    <row r="252" spans="1:12" s="24" customFormat="1" ht="22.5">
      <c r="A252" s="58" t="s">
        <v>470</v>
      </c>
      <c r="B252" s="32" t="s">
        <v>221</v>
      </c>
      <c r="C252" s="33">
        <v>2</v>
      </c>
      <c r="D252" s="33">
        <f t="shared" si="38"/>
        <v>5</v>
      </c>
      <c r="E252" s="33"/>
      <c r="F252" s="33">
        <v>5</v>
      </c>
      <c r="G252" s="33"/>
      <c r="H252" s="33"/>
      <c r="I252" s="33"/>
      <c r="J252" s="33"/>
      <c r="K252" s="34" t="s">
        <v>222</v>
      </c>
      <c r="L252" s="33" t="s">
        <v>17</v>
      </c>
    </row>
    <row r="253" spans="1:12" s="24" customFormat="1" ht="11.25">
      <c r="A253" s="58" t="s">
        <v>472</v>
      </c>
      <c r="B253" s="32" t="s">
        <v>37</v>
      </c>
      <c r="C253" s="33">
        <v>2</v>
      </c>
      <c r="D253" s="33">
        <f t="shared" si="38"/>
        <v>41</v>
      </c>
      <c r="E253" s="33"/>
      <c r="F253" s="33">
        <v>41</v>
      </c>
      <c r="G253" s="33"/>
      <c r="H253" s="33"/>
      <c r="I253" s="33"/>
      <c r="J253" s="33"/>
      <c r="K253" s="34" t="s">
        <v>223</v>
      </c>
      <c r="L253" s="33"/>
    </row>
    <row r="254" spans="1:12" s="24" customFormat="1" ht="11.25">
      <c r="A254" s="58" t="s">
        <v>473</v>
      </c>
      <c r="B254" s="32" t="s">
        <v>37</v>
      </c>
      <c r="C254" s="33">
        <v>2</v>
      </c>
      <c r="D254" s="33">
        <f t="shared" si="38"/>
        <v>4</v>
      </c>
      <c r="E254" s="33"/>
      <c r="F254" s="33">
        <v>4</v>
      </c>
      <c r="G254" s="33"/>
      <c r="H254" s="33"/>
      <c r="I254" s="33"/>
      <c r="J254" s="33"/>
      <c r="K254" s="34" t="s">
        <v>223</v>
      </c>
      <c r="L254" s="33" t="s">
        <v>17</v>
      </c>
    </row>
    <row r="255" spans="1:12" s="24" customFormat="1" ht="11.25">
      <c r="A255" s="58" t="s">
        <v>474</v>
      </c>
      <c r="B255" s="32" t="s">
        <v>147</v>
      </c>
      <c r="C255" s="33">
        <v>2</v>
      </c>
      <c r="D255" s="33">
        <f t="shared" si="38"/>
        <v>45</v>
      </c>
      <c r="E255" s="33"/>
      <c r="F255" s="33">
        <v>45</v>
      </c>
      <c r="G255" s="33"/>
      <c r="H255" s="33"/>
      <c r="I255" s="33"/>
      <c r="J255" s="33"/>
      <c r="K255" s="34" t="s">
        <v>223</v>
      </c>
      <c r="L255" s="33"/>
    </row>
    <row r="256" spans="1:12" s="24" customFormat="1" ht="11.25">
      <c r="A256" s="58" t="s">
        <v>475</v>
      </c>
      <c r="B256" s="32" t="s">
        <v>134</v>
      </c>
      <c r="C256" s="33">
        <v>2</v>
      </c>
      <c r="D256" s="33">
        <f t="shared" si="38"/>
        <v>30</v>
      </c>
      <c r="E256" s="33"/>
      <c r="F256" s="33"/>
      <c r="G256" s="33"/>
      <c r="H256" s="33"/>
      <c r="I256" s="33">
        <v>30</v>
      </c>
      <c r="J256" s="33"/>
      <c r="K256" s="34" t="s">
        <v>187</v>
      </c>
      <c r="L256" s="33"/>
    </row>
    <row r="257" spans="1:12" s="24" customFormat="1" ht="11.25">
      <c r="A257" s="58" t="s">
        <v>477</v>
      </c>
      <c r="B257" s="32" t="s">
        <v>199</v>
      </c>
      <c r="C257" s="33">
        <v>2</v>
      </c>
      <c r="D257" s="33">
        <f t="shared" si="38"/>
        <v>20</v>
      </c>
      <c r="E257" s="33"/>
      <c r="F257" s="33"/>
      <c r="G257" s="33"/>
      <c r="H257" s="33"/>
      <c r="I257" s="33">
        <v>20</v>
      </c>
      <c r="J257" s="33"/>
      <c r="K257" s="34" t="s">
        <v>224</v>
      </c>
      <c r="L257" s="33"/>
    </row>
    <row r="258" spans="1:12" s="25" customFormat="1" ht="11.25">
      <c r="A258" s="58"/>
      <c r="B258" s="31" t="s">
        <v>225</v>
      </c>
      <c r="C258" s="29"/>
      <c r="D258" s="29">
        <f t="shared" ref="D258:I258" si="39">D259+D260</f>
        <v>45</v>
      </c>
      <c r="E258" s="29">
        <f t="shared" si="39"/>
        <v>33</v>
      </c>
      <c r="F258" s="29">
        <f t="shared" si="39"/>
        <v>12</v>
      </c>
      <c r="G258" s="29">
        <f t="shared" si="39"/>
        <v>0</v>
      </c>
      <c r="H258" s="29">
        <f t="shared" si="39"/>
        <v>0</v>
      </c>
      <c r="I258" s="29">
        <f t="shared" si="39"/>
        <v>0</v>
      </c>
      <c r="J258" s="29"/>
      <c r="K258" s="30"/>
      <c r="L258" s="29"/>
    </row>
    <row r="259" spans="1:12" s="24" customFormat="1" ht="11.25">
      <c r="A259" s="58" t="s">
        <v>480</v>
      </c>
      <c r="B259" s="32" t="s">
        <v>33</v>
      </c>
      <c r="C259" s="33">
        <v>2</v>
      </c>
      <c r="D259" s="33">
        <f>E259+F259+G259+H259+I259+J259</f>
        <v>41</v>
      </c>
      <c r="E259" s="33">
        <v>31</v>
      </c>
      <c r="F259" s="33">
        <v>10</v>
      </c>
      <c r="G259" s="33"/>
      <c r="H259" s="33"/>
      <c r="I259" s="33"/>
      <c r="J259" s="33"/>
      <c r="K259" s="34" t="s">
        <v>226</v>
      </c>
      <c r="L259" s="33"/>
    </row>
    <row r="260" spans="1:12" s="24" customFormat="1" ht="11.25">
      <c r="A260" s="58" t="s">
        <v>482</v>
      </c>
      <c r="B260" s="32" t="s">
        <v>33</v>
      </c>
      <c r="C260" s="33">
        <v>2</v>
      </c>
      <c r="D260" s="33">
        <f>E260+F260+G260+H260+I260+J260</f>
        <v>4</v>
      </c>
      <c r="E260" s="33">
        <v>2</v>
      </c>
      <c r="F260" s="33">
        <v>2</v>
      </c>
      <c r="G260" s="33"/>
      <c r="H260" s="33"/>
      <c r="I260" s="33"/>
      <c r="J260" s="33"/>
      <c r="K260" s="34" t="s">
        <v>226</v>
      </c>
      <c r="L260" s="33" t="s">
        <v>17</v>
      </c>
    </row>
    <row r="261" spans="1:12" s="25" customFormat="1" ht="11.25">
      <c r="A261" s="60">
        <v>9015</v>
      </c>
      <c r="B261" s="59" t="s">
        <v>429</v>
      </c>
      <c r="C261" s="29"/>
      <c r="D261" s="29">
        <f>SUM(D262:D289)+D292</f>
        <v>560</v>
      </c>
      <c r="E261" s="29">
        <f t="shared" ref="E261:J261" si="40">SUM(E262:E289)+E292</f>
        <v>141</v>
      </c>
      <c r="F261" s="29">
        <f t="shared" si="40"/>
        <v>269</v>
      </c>
      <c r="G261" s="29">
        <f t="shared" si="40"/>
        <v>18</v>
      </c>
      <c r="H261" s="29">
        <f t="shared" si="40"/>
        <v>2</v>
      </c>
      <c r="I261" s="29">
        <f t="shared" si="40"/>
        <v>80</v>
      </c>
      <c r="J261" s="29">
        <f t="shared" si="40"/>
        <v>50</v>
      </c>
      <c r="K261" s="30"/>
      <c r="L261" s="29"/>
    </row>
    <row r="262" spans="1:12" s="24" customFormat="1" ht="22.5">
      <c r="A262" s="58" t="s">
        <v>459</v>
      </c>
      <c r="B262" s="32" t="s">
        <v>15</v>
      </c>
      <c r="C262" s="33">
        <v>2</v>
      </c>
      <c r="D262" s="33">
        <f t="shared" ref="D262:D270" si="41">E262+F262+G262+H262+I262+J262</f>
        <v>15</v>
      </c>
      <c r="E262" s="33"/>
      <c r="F262" s="33">
        <v>15</v>
      </c>
      <c r="G262" s="33"/>
      <c r="H262" s="33"/>
      <c r="I262" s="33"/>
      <c r="J262" s="33"/>
      <c r="K262" s="34" t="s">
        <v>227</v>
      </c>
      <c r="L262" s="33"/>
    </row>
    <row r="263" spans="1:12" s="24" customFormat="1" ht="22.5">
      <c r="A263" s="58" t="s">
        <v>460</v>
      </c>
      <c r="B263" s="32" t="s">
        <v>15</v>
      </c>
      <c r="C263" s="33">
        <v>2</v>
      </c>
      <c r="D263" s="33">
        <f t="shared" si="41"/>
        <v>5</v>
      </c>
      <c r="E263" s="33"/>
      <c r="F263" s="33">
        <v>5</v>
      </c>
      <c r="G263" s="33"/>
      <c r="H263" s="33"/>
      <c r="I263" s="33"/>
      <c r="J263" s="33"/>
      <c r="K263" s="34" t="s">
        <v>227</v>
      </c>
      <c r="L263" s="33" t="s">
        <v>17</v>
      </c>
    </row>
    <row r="264" spans="1:12" s="24" customFormat="1" ht="22.5">
      <c r="A264" s="58" t="s">
        <v>461</v>
      </c>
      <c r="B264" s="32" t="s">
        <v>30</v>
      </c>
      <c r="C264" s="33">
        <v>2</v>
      </c>
      <c r="D264" s="33">
        <f t="shared" si="41"/>
        <v>20</v>
      </c>
      <c r="E264" s="33"/>
      <c r="F264" s="33">
        <v>20</v>
      </c>
      <c r="G264" s="33"/>
      <c r="H264" s="33"/>
      <c r="I264" s="33"/>
      <c r="J264" s="33"/>
      <c r="K264" s="34" t="s">
        <v>228</v>
      </c>
      <c r="L264" s="33" t="s">
        <v>229</v>
      </c>
    </row>
    <row r="265" spans="1:12" s="24" customFormat="1" ht="22.5">
      <c r="A265" s="58" t="s">
        <v>462</v>
      </c>
      <c r="B265" s="32" t="s">
        <v>230</v>
      </c>
      <c r="C265" s="33">
        <v>2</v>
      </c>
      <c r="D265" s="33">
        <f t="shared" si="41"/>
        <v>20</v>
      </c>
      <c r="E265" s="33"/>
      <c r="F265" s="33">
        <v>20</v>
      </c>
      <c r="G265" s="33"/>
      <c r="H265" s="33"/>
      <c r="I265" s="33"/>
      <c r="J265" s="33"/>
      <c r="K265" s="34" t="s">
        <v>231</v>
      </c>
      <c r="L265" s="33" t="s">
        <v>229</v>
      </c>
    </row>
    <row r="266" spans="1:12" s="24" customFormat="1" ht="11.25">
      <c r="A266" s="58" t="s">
        <v>463</v>
      </c>
      <c r="B266" s="32" t="s">
        <v>35</v>
      </c>
      <c r="C266" s="33">
        <v>2</v>
      </c>
      <c r="D266" s="33">
        <f t="shared" si="41"/>
        <v>20</v>
      </c>
      <c r="E266" s="33"/>
      <c r="F266" s="33"/>
      <c r="G266" s="33">
        <v>18</v>
      </c>
      <c r="H266" s="33">
        <v>2</v>
      </c>
      <c r="I266" s="33"/>
      <c r="J266" s="33"/>
      <c r="K266" s="34" t="s">
        <v>35</v>
      </c>
      <c r="L266" s="33"/>
    </row>
    <row r="267" spans="1:12" s="24" customFormat="1" ht="11.25">
      <c r="A267" s="58" t="s">
        <v>465</v>
      </c>
      <c r="B267" s="32" t="s">
        <v>199</v>
      </c>
      <c r="C267" s="33">
        <v>2</v>
      </c>
      <c r="D267" s="33">
        <f t="shared" si="41"/>
        <v>50</v>
      </c>
      <c r="E267" s="33"/>
      <c r="F267" s="33"/>
      <c r="G267" s="33"/>
      <c r="H267" s="33"/>
      <c r="I267" s="33">
        <v>30</v>
      </c>
      <c r="J267" s="33">
        <v>20</v>
      </c>
      <c r="K267" s="34" t="s">
        <v>224</v>
      </c>
      <c r="L267" s="33"/>
    </row>
    <row r="268" spans="1:12" s="24" customFormat="1" ht="11.25">
      <c r="A268" s="58" t="s">
        <v>467</v>
      </c>
      <c r="B268" s="32" t="s">
        <v>232</v>
      </c>
      <c r="C268" s="33">
        <v>2</v>
      </c>
      <c r="D268" s="33">
        <f t="shared" si="41"/>
        <v>30</v>
      </c>
      <c r="E268" s="33"/>
      <c r="F268" s="33"/>
      <c r="G268" s="33"/>
      <c r="H268" s="33"/>
      <c r="I268" s="33">
        <v>20</v>
      </c>
      <c r="J268" s="33">
        <v>10</v>
      </c>
      <c r="K268" s="34" t="s">
        <v>233</v>
      </c>
      <c r="L268" s="33"/>
    </row>
    <row r="269" spans="1:12" s="24" customFormat="1" ht="11.25">
      <c r="A269" s="58" t="s">
        <v>468</v>
      </c>
      <c r="B269" s="32" t="s">
        <v>134</v>
      </c>
      <c r="C269" s="33">
        <v>2</v>
      </c>
      <c r="D269" s="33">
        <f t="shared" si="41"/>
        <v>50</v>
      </c>
      <c r="E269" s="33"/>
      <c r="F269" s="33"/>
      <c r="G269" s="33"/>
      <c r="H269" s="33"/>
      <c r="I269" s="33">
        <v>30</v>
      </c>
      <c r="J269" s="33">
        <v>20</v>
      </c>
      <c r="K269" s="34" t="s">
        <v>187</v>
      </c>
      <c r="L269" s="33"/>
    </row>
    <row r="270" spans="1:12" s="24" customFormat="1" ht="11.25">
      <c r="A270" s="58" t="s">
        <v>469</v>
      </c>
      <c r="B270" s="32" t="s">
        <v>101</v>
      </c>
      <c r="C270" s="33">
        <v>2</v>
      </c>
      <c r="D270" s="33">
        <f t="shared" si="41"/>
        <v>10</v>
      </c>
      <c r="E270" s="33">
        <v>5</v>
      </c>
      <c r="F270" s="33">
        <v>5</v>
      </c>
      <c r="G270" s="33"/>
      <c r="H270" s="33"/>
      <c r="I270" s="33"/>
      <c r="J270" s="33"/>
      <c r="K270" s="34" t="s">
        <v>234</v>
      </c>
      <c r="L270" s="33"/>
    </row>
    <row r="271" spans="1:12" s="24" customFormat="1" ht="11.25">
      <c r="A271" s="58" t="s">
        <v>470</v>
      </c>
      <c r="B271" s="32" t="s">
        <v>235</v>
      </c>
      <c r="C271" s="33">
        <v>2</v>
      </c>
      <c r="D271" s="33">
        <f t="shared" ref="D271:D288" si="42">E271+F271+G271+H271+I271+J271</f>
        <v>10</v>
      </c>
      <c r="E271" s="33">
        <v>5</v>
      </c>
      <c r="F271" s="33">
        <v>5</v>
      </c>
      <c r="G271" s="33"/>
      <c r="H271" s="33"/>
      <c r="I271" s="33"/>
      <c r="J271" s="33"/>
      <c r="K271" s="34" t="s">
        <v>236</v>
      </c>
      <c r="L271" s="33"/>
    </row>
    <row r="272" spans="1:12" s="24" customFormat="1" ht="33.75">
      <c r="A272" s="58" t="s">
        <v>472</v>
      </c>
      <c r="B272" s="32" t="s">
        <v>237</v>
      </c>
      <c r="C272" s="33">
        <v>2</v>
      </c>
      <c r="D272" s="33">
        <f t="shared" si="42"/>
        <v>10</v>
      </c>
      <c r="E272" s="33">
        <v>5</v>
      </c>
      <c r="F272" s="33">
        <v>5</v>
      </c>
      <c r="G272" s="33"/>
      <c r="H272" s="33"/>
      <c r="I272" s="33"/>
      <c r="J272" s="33"/>
      <c r="K272" s="34" t="s">
        <v>238</v>
      </c>
      <c r="L272" s="33"/>
    </row>
    <row r="273" spans="1:12" s="24" customFormat="1" ht="11.25">
      <c r="A273" s="58" t="s">
        <v>473</v>
      </c>
      <c r="B273" s="32" t="s">
        <v>239</v>
      </c>
      <c r="C273" s="33">
        <v>2</v>
      </c>
      <c r="D273" s="33">
        <f t="shared" si="42"/>
        <v>15</v>
      </c>
      <c r="E273" s="33">
        <v>15</v>
      </c>
      <c r="F273" s="33"/>
      <c r="G273" s="33"/>
      <c r="H273" s="33"/>
      <c r="I273" s="33"/>
      <c r="J273" s="33"/>
      <c r="K273" s="34" t="s">
        <v>22</v>
      </c>
      <c r="L273" s="33"/>
    </row>
    <row r="274" spans="1:12" s="24" customFormat="1" ht="11.25">
      <c r="A274" s="58" t="s">
        <v>474</v>
      </c>
      <c r="B274" s="32" t="s">
        <v>169</v>
      </c>
      <c r="C274" s="33">
        <v>2</v>
      </c>
      <c r="D274" s="33">
        <f t="shared" si="42"/>
        <v>5</v>
      </c>
      <c r="E274" s="33">
        <v>5</v>
      </c>
      <c r="F274" s="33"/>
      <c r="G274" s="33"/>
      <c r="H274" s="33"/>
      <c r="I274" s="33"/>
      <c r="J274" s="33"/>
      <c r="K274" s="34" t="s">
        <v>240</v>
      </c>
      <c r="L274" s="33"/>
    </row>
    <row r="275" spans="1:12" s="24" customFormat="1" ht="11.25">
      <c r="A275" s="58" t="s">
        <v>475</v>
      </c>
      <c r="B275" s="32" t="s">
        <v>56</v>
      </c>
      <c r="C275" s="33">
        <v>2</v>
      </c>
      <c r="D275" s="33">
        <f t="shared" si="42"/>
        <v>10</v>
      </c>
      <c r="E275" s="33"/>
      <c r="F275" s="33">
        <v>10</v>
      </c>
      <c r="G275" s="33"/>
      <c r="H275" s="33"/>
      <c r="I275" s="33"/>
      <c r="J275" s="33"/>
      <c r="K275" s="34" t="s">
        <v>241</v>
      </c>
      <c r="L275" s="33"/>
    </row>
    <row r="276" spans="1:12" s="24" customFormat="1" ht="22.5">
      <c r="A276" s="58" t="s">
        <v>477</v>
      </c>
      <c r="B276" s="32" t="s">
        <v>100</v>
      </c>
      <c r="C276" s="33">
        <v>2</v>
      </c>
      <c r="D276" s="33">
        <f t="shared" si="42"/>
        <v>10</v>
      </c>
      <c r="E276" s="33"/>
      <c r="F276" s="33">
        <v>10</v>
      </c>
      <c r="G276" s="33"/>
      <c r="H276" s="33"/>
      <c r="I276" s="33"/>
      <c r="J276" s="33"/>
      <c r="K276" s="34" t="s">
        <v>242</v>
      </c>
      <c r="L276" s="33"/>
    </row>
    <row r="277" spans="1:12" s="24" customFormat="1" ht="11.25">
      <c r="A277" s="58" t="s">
        <v>479</v>
      </c>
      <c r="B277" s="32" t="s">
        <v>243</v>
      </c>
      <c r="C277" s="33">
        <v>2</v>
      </c>
      <c r="D277" s="33">
        <f t="shared" si="42"/>
        <v>10</v>
      </c>
      <c r="E277" s="33"/>
      <c r="F277" s="33">
        <v>10</v>
      </c>
      <c r="G277" s="33"/>
      <c r="H277" s="33"/>
      <c r="I277" s="33"/>
      <c r="J277" s="33"/>
      <c r="K277" s="34" t="s">
        <v>54</v>
      </c>
      <c r="L277" s="33"/>
    </row>
    <row r="278" spans="1:12" s="24" customFormat="1" ht="11.25">
      <c r="A278" s="58" t="s">
        <v>481</v>
      </c>
      <c r="B278" s="32" t="s">
        <v>191</v>
      </c>
      <c r="C278" s="33">
        <v>2</v>
      </c>
      <c r="D278" s="33">
        <f t="shared" si="42"/>
        <v>25</v>
      </c>
      <c r="E278" s="33">
        <v>25</v>
      </c>
      <c r="F278" s="33"/>
      <c r="G278" s="33"/>
      <c r="H278" s="33"/>
      <c r="I278" s="33"/>
      <c r="J278" s="33"/>
      <c r="K278" s="34" t="s">
        <v>244</v>
      </c>
      <c r="L278" s="33"/>
    </row>
    <row r="279" spans="1:12" s="24" customFormat="1" ht="11.25">
      <c r="A279" s="58" t="s">
        <v>483</v>
      </c>
      <c r="B279" s="32" t="s">
        <v>191</v>
      </c>
      <c r="C279" s="33">
        <v>2</v>
      </c>
      <c r="D279" s="33">
        <f t="shared" si="42"/>
        <v>5</v>
      </c>
      <c r="E279" s="33">
        <v>5</v>
      </c>
      <c r="F279" s="33"/>
      <c r="G279" s="33"/>
      <c r="H279" s="33"/>
      <c r="I279" s="33"/>
      <c r="J279" s="33"/>
      <c r="K279" s="34" t="s">
        <v>244</v>
      </c>
      <c r="L279" s="33" t="s">
        <v>17</v>
      </c>
    </row>
    <row r="280" spans="1:12" s="24" customFormat="1" ht="11.25">
      <c r="A280" s="58" t="s">
        <v>485</v>
      </c>
      <c r="B280" s="32" t="s">
        <v>194</v>
      </c>
      <c r="C280" s="33">
        <v>2</v>
      </c>
      <c r="D280" s="33">
        <f t="shared" si="42"/>
        <v>20</v>
      </c>
      <c r="E280" s="33"/>
      <c r="F280" s="33">
        <v>20</v>
      </c>
      <c r="G280" s="33"/>
      <c r="H280" s="33"/>
      <c r="I280" s="33"/>
      <c r="J280" s="33"/>
      <c r="K280" s="34" t="s">
        <v>245</v>
      </c>
      <c r="L280" s="33"/>
    </row>
    <row r="281" spans="1:12" s="24" customFormat="1" ht="11.25">
      <c r="A281" s="58" t="s">
        <v>487</v>
      </c>
      <c r="B281" s="32" t="s">
        <v>246</v>
      </c>
      <c r="C281" s="33">
        <v>2</v>
      </c>
      <c r="D281" s="33">
        <f t="shared" si="42"/>
        <v>10</v>
      </c>
      <c r="E281" s="33"/>
      <c r="F281" s="33">
        <v>10</v>
      </c>
      <c r="G281" s="33"/>
      <c r="H281" s="33"/>
      <c r="I281" s="33"/>
      <c r="J281" s="33"/>
      <c r="K281" s="34" t="s">
        <v>247</v>
      </c>
      <c r="L281" s="33"/>
    </row>
    <row r="282" spans="1:12" s="24" customFormat="1" ht="22.5">
      <c r="A282" s="58" t="s">
        <v>489</v>
      </c>
      <c r="B282" s="32" t="s">
        <v>248</v>
      </c>
      <c r="C282" s="33">
        <v>2</v>
      </c>
      <c r="D282" s="33">
        <f t="shared" si="42"/>
        <v>10</v>
      </c>
      <c r="E282" s="33"/>
      <c r="F282" s="33">
        <v>10</v>
      </c>
      <c r="G282" s="33"/>
      <c r="H282" s="33"/>
      <c r="I282" s="33"/>
      <c r="J282" s="33"/>
      <c r="K282" s="34" t="s">
        <v>249</v>
      </c>
      <c r="L282" s="33"/>
    </row>
    <row r="283" spans="1:12" s="24" customFormat="1" ht="11.25">
      <c r="A283" s="58" t="s">
        <v>490</v>
      </c>
      <c r="B283" s="32" t="s">
        <v>250</v>
      </c>
      <c r="C283" s="33">
        <v>2</v>
      </c>
      <c r="D283" s="33">
        <f t="shared" si="42"/>
        <v>10</v>
      </c>
      <c r="E283" s="33"/>
      <c r="F283" s="33">
        <v>10</v>
      </c>
      <c r="G283" s="33"/>
      <c r="H283" s="33"/>
      <c r="I283" s="33"/>
      <c r="J283" s="33"/>
      <c r="K283" s="34" t="s">
        <v>251</v>
      </c>
      <c r="L283" s="33"/>
    </row>
    <row r="284" spans="1:12" s="24" customFormat="1" ht="11.25">
      <c r="A284" s="58" t="s">
        <v>491</v>
      </c>
      <c r="B284" s="32" t="s">
        <v>13</v>
      </c>
      <c r="C284" s="33">
        <v>2</v>
      </c>
      <c r="D284" s="33">
        <f t="shared" si="42"/>
        <v>35</v>
      </c>
      <c r="E284" s="33">
        <v>35</v>
      </c>
      <c r="F284" s="33"/>
      <c r="G284" s="33"/>
      <c r="H284" s="33"/>
      <c r="I284" s="33"/>
      <c r="J284" s="33"/>
      <c r="K284" s="34" t="s">
        <v>189</v>
      </c>
      <c r="L284" s="33"/>
    </row>
    <row r="285" spans="1:12" s="24" customFormat="1" ht="11.25">
      <c r="A285" s="58" t="s">
        <v>492</v>
      </c>
      <c r="B285" s="32" t="s">
        <v>13</v>
      </c>
      <c r="C285" s="33">
        <v>2</v>
      </c>
      <c r="D285" s="33">
        <f t="shared" si="42"/>
        <v>5</v>
      </c>
      <c r="E285" s="33">
        <v>5</v>
      </c>
      <c r="F285" s="33"/>
      <c r="G285" s="33"/>
      <c r="H285" s="33"/>
      <c r="I285" s="33"/>
      <c r="J285" s="33"/>
      <c r="K285" s="34" t="s">
        <v>189</v>
      </c>
      <c r="L285" s="33" t="s">
        <v>17</v>
      </c>
    </row>
    <row r="286" spans="1:12" s="24" customFormat="1" ht="11.25">
      <c r="A286" s="58" t="s">
        <v>494</v>
      </c>
      <c r="B286" s="32" t="s">
        <v>25</v>
      </c>
      <c r="C286" s="33">
        <v>2</v>
      </c>
      <c r="D286" s="33">
        <f t="shared" si="42"/>
        <v>10</v>
      </c>
      <c r="E286" s="33">
        <v>6</v>
      </c>
      <c r="F286" s="33">
        <v>4</v>
      </c>
      <c r="G286" s="33"/>
      <c r="H286" s="33"/>
      <c r="I286" s="33"/>
      <c r="J286" s="33"/>
      <c r="K286" s="34" t="s">
        <v>252</v>
      </c>
      <c r="L286" s="33"/>
    </row>
    <row r="287" spans="1:12" s="24" customFormat="1" ht="11.25">
      <c r="A287" s="58" t="s">
        <v>497</v>
      </c>
      <c r="B287" s="32" t="s">
        <v>253</v>
      </c>
      <c r="C287" s="33">
        <v>2</v>
      </c>
      <c r="D287" s="33">
        <f t="shared" si="42"/>
        <v>35</v>
      </c>
      <c r="E287" s="33">
        <v>25</v>
      </c>
      <c r="F287" s="33">
        <v>10</v>
      </c>
      <c r="G287" s="33"/>
      <c r="H287" s="33"/>
      <c r="I287" s="33"/>
      <c r="J287" s="33"/>
      <c r="K287" s="34" t="s">
        <v>252</v>
      </c>
      <c r="L287" s="33"/>
    </row>
    <row r="288" spans="1:12" s="24" customFormat="1" ht="11.25">
      <c r="A288" s="58" t="s">
        <v>499</v>
      </c>
      <c r="B288" s="32" t="s">
        <v>253</v>
      </c>
      <c r="C288" s="33">
        <v>2</v>
      </c>
      <c r="D288" s="33">
        <f t="shared" si="42"/>
        <v>5</v>
      </c>
      <c r="E288" s="33">
        <v>5</v>
      </c>
      <c r="F288" s="33"/>
      <c r="G288" s="33"/>
      <c r="H288" s="33"/>
      <c r="I288" s="33"/>
      <c r="J288" s="33"/>
      <c r="K288" s="34" t="s">
        <v>252</v>
      </c>
      <c r="L288" s="33" t="s">
        <v>17</v>
      </c>
    </row>
    <row r="289" spans="1:12" s="25" customFormat="1" ht="11.25">
      <c r="A289" s="58"/>
      <c r="B289" s="31" t="s">
        <v>254</v>
      </c>
      <c r="C289" s="29"/>
      <c r="D289" s="29">
        <f>D290+D291</f>
        <v>50</v>
      </c>
      <c r="E289" s="29">
        <f t="shared" ref="E289:J289" si="43">E290+E291</f>
        <v>0</v>
      </c>
      <c r="F289" s="29">
        <f t="shared" si="43"/>
        <v>50</v>
      </c>
      <c r="G289" s="29">
        <f t="shared" si="43"/>
        <v>0</v>
      </c>
      <c r="H289" s="29">
        <f t="shared" si="43"/>
        <v>0</v>
      </c>
      <c r="I289" s="29">
        <f t="shared" si="43"/>
        <v>0</v>
      </c>
      <c r="J289" s="29">
        <f t="shared" si="43"/>
        <v>0</v>
      </c>
      <c r="K289" s="30"/>
      <c r="L289" s="29"/>
    </row>
    <row r="290" spans="1:12" s="24" customFormat="1" ht="45">
      <c r="A290" s="58" t="s">
        <v>502</v>
      </c>
      <c r="B290" s="32" t="s">
        <v>255</v>
      </c>
      <c r="C290" s="33">
        <v>2</v>
      </c>
      <c r="D290" s="33">
        <f>E290+F290+G290+H290+I290+J290</f>
        <v>43</v>
      </c>
      <c r="E290" s="33"/>
      <c r="F290" s="33">
        <v>43</v>
      </c>
      <c r="G290" s="33"/>
      <c r="H290" s="33"/>
      <c r="I290" s="33"/>
      <c r="J290" s="33"/>
      <c r="K290" s="34" t="s">
        <v>256</v>
      </c>
      <c r="L290" s="33"/>
    </row>
    <row r="291" spans="1:12" s="24" customFormat="1" ht="45">
      <c r="A291" s="58" t="s">
        <v>508</v>
      </c>
      <c r="B291" s="32" t="s">
        <v>255</v>
      </c>
      <c r="C291" s="33">
        <v>2</v>
      </c>
      <c r="D291" s="33">
        <f>E291+F291+G291+H291+I291+J291</f>
        <v>7</v>
      </c>
      <c r="E291" s="33"/>
      <c r="F291" s="33">
        <v>7</v>
      </c>
      <c r="G291" s="33"/>
      <c r="H291" s="33"/>
      <c r="I291" s="33"/>
      <c r="J291" s="33"/>
      <c r="K291" s="34" t="s">
        <v>256</v>
      </c>
      <c r="L291" s="33" t="s">
        <v>17</v>
      </c>
    </row>
    <row r="292" spans="1:12" s="25" customFormat="1" ht="11.25">
      <c r="A292" s="58"/>
      <c r="B292" s="31" t="s">
        <v>143</v>
      </c>
      <c r="C292" s="29"/>
      <c r="D292" s="29">
        <f t="shared" ref="D292:J292" si="44">D293+D294</f>
        <v>50</v>
      </c>
      <c r="E292" s="29">
        <f t="shared" si="44"/>
        <v>0</v>
      </c>
      <c r="F292" s="29">
        <f t="shared" si="44"/>
        <v>50</v>
      </c>
      <c r="G292" s="29">
        <f t="shared" si="44"/>
        <v>0</v>
      </c>
      <c r="H292" s="29">
        <f t="shared" si="44"/>
        <v>0</v>
      </c>
      <c r="I292" s="29">
        <f t="shared" si="44"/>
        <v>0</v>
      </c>
      <c r="J292" s="29">
        <f t="shared" si="44"/>
        <v>0</v>
      </c>
      <c r="K292" s="30"/>
      <c r="L292" s="29"/>
    </row>
    <row r="293" spans="1:12" s="24" customFormat="1" ht="45">
      <c r="A293" s="58" t="s">
        <v>510</v>
      </c>
      <c r="B293" s="32" t="s">
        <v>257</v>
      </c>
      <c r="C293" s="33">
        <v>2</v>
      </c>
      <c r="D293" s="33">
        <f>E293+F293+G293+H293+I293+J293</f>
        <v>43</v>
      </c>
      <c r="E293" s="33"/>
      <c r="F293" s="33">
        <v>43</v>
      </c>
      <c r="G293" s="33"/>
      <c r="H293" s="33"/>
      <c r="I293" s="33"/>
      <c r="J293" s="33"/>
      <c r="K293" s="34" t="s">
        <v>256</v>
      </c>
      <c r="L293" s="33"/>
    </row>
    <row r="294" spans="1:12" s="24" customFormat="1" ht="45">
      <c r="A294" s="58" t="s">
        <v>512</v>
      </c>
      <c r="B294" s="32" t="s">
        <v>257</v>
      </c>
      <c r="C294" s="33">
        <v>2</v>
      </c>
      <c r="D294" s="33">
        <f>E294+F294+G294+H294+I294+J294</f>
        <v>7</v>
      </c>
      <c r="E294" s="33"/>
      <c r="F294" s="33">
        <v>7</v>
      </c>
      <c r="G294" s="33"/>
      <c r="H294" s="33"/>
      <c r="I294" s="33"/>
      <c r="J294" s="33"/>
      <c r="K294" s="34" t="s">
        <v>256</v>
      </c>
      <c r="L294" s="33" t="s">
        <v>17</v>
      </c>
    </row>
    <row r="295" spans="1:12" s="25" customFormat="1" ht="11.25">
      <c r="A295" s="60">
        <v>9016</v>
      </c>
      <c r="B295" s="59" t="s">
        <v>430</v>
      </c>
      <c r="C295" s="29"/>
      <c r="D295" s="29">
        <f>SUM(D296:D306)+D307+D309+D313</f>
        <v>525</v>
      </c>
      <c r="E295" s="29">
        <f t="shared" ref="E295:J295" si="45">SUM(E296:E306)+E307+E309+E313</f>
        <v>165</v>
      </c>
      <c r="F295" s="29">
        <f t="shared" si="45"/>
        <v>235</v>
      </c>
      <c r="G295" s="29">
        <f t="shared" si="45"/>
        <v>0</v>
      </c>
      <c r="H295" s="29">
        <f t="shared" si="45"/>
        <v>0</v>
      </c>
      <c r="I295" s="29">
        <f t="shared" si="45"/>
        <v>125</v>
      </c>
      <c r="J295" s="29">
        <f t="shared" si="45"/>
        <v>0</v>
      </c>
      <c r="K295" s="30"/>
      <c r="L295" s="29"/>
    </row>
    <row r="296" spans="1:12" s="24" customFormat="1" ht="11.25">
      <c r="A296" s="58" t="s">
        <v>459</v>
      </c>
      <c r="B296" s="32" t="s">
        <v>28</v>
      </c>
      <c r="C296" s="33">
        <v>2</v>
      </c>
      <c r="D296" s="33">
        <v>40</v>
      </c>
      <c r="E296" s="33">
        <v>30</v>
      </c>
      <c r="F296" s="33">
        <v>10</v>
      </c>
      <c r="G296" s="33"/>
      <c r="H296" s="33"/>
      <c r="I296" s="33"/>
      <c r="J296" s="33"/>
      <c r="K296" s="34" t="s">
        <v>258</v>
      </c>
      <c r="L296" s="33"/>
    </row>
    <row r="297" spans="1:12" s="24" customFormat="1" ht="11.25">
      <c r="A297" s="58" t="s">
        <v>460</v>
      </c>
      <c r="B297" s="32" t="s">
        <v>33</v>
      </c>
      <c r="C297" s="33">
        <v>2</v>
      </c>
      <c r="D297" s="33">
        <v>65</v>
      </c>
      <c r="E297" s="33">
        <v>50</v>
      </c>
      <c r="F297" s="33">
        <v>15</v>
      </c>
      <c r="G297" s="33"/>
      <c r="H297" s="33"/>
      <c r="I297" s="33"/>
      <c r="J297" s="33"/>
      <c r="K297" s="34" t="s">
        <v>259</v>
      </c>
      <c r="L297" s="33"/>
    </row>
    <row r="298" spans="1:12" s="24" customFormat="1" ht="22.5">
      <c r="A298" s="58" t="s">
        <v>461</v>
      </c>
      <c r="B298" s="32" t="s">
        <v>30</v>
      </c>
      <c r="C298" s="33">
        <v>2</v>
      </c>
      <c r="D298" s="33">
        <v>40</v>
      </c>
      <c r="E298" s="33"/>
      <c r="F298" s="33">
        <v>40</v>
      </c>
      <c r="G298" s="33"/>
      <c r="H298" s="33"/>
      <c r="I298" s="33"/>
      <c r="J298" s="33"/>
      <c r="K298" s="34" t="s">
        <v>260</v>
      </c>
      <c r="L298" s="33"/>
    </row>
    <row r="299" spans="1:12" s="24" customFormat="1" ht="11.25">
      <c r="A299" s="58" t="s">
        <v>462</v>
      </c>
      <c r="B299" s="32" t="s">
        <v>239</v>
      </c>
      <c r="C299" s="33">
        <v>2</v>
      </c>
      <c r="D299" s="33">
        <v>40</v>
      </c>
      <c r="E299" s="33">
        <v>40</v>
      </c>
      <c r="F299" s="33"/>
      <c r="G299" s="33"/>
      <c r="H299" s="33"/>
      <c r="I299" s="33"/>
      <c r="J299" s="33"/>
      <c r="K299" s="34" t="s">
        <v>261</v>
      </c>
      <c r="L299" s="33"/>
    </row>
    <row r="300" spans="1:12" s="24" customFormat="1" ht="22.5">
      <c r="A300" s="58" t="s">
        <v>463</v>
      </c>
      <c r="B300" s="32" t="s">
        <v>40</v>
      </c>
      <c r="C300" s="33">
        <v>2</v>
      </c>
      <c r="D300" s="33">
        <v>40</v>
      </c>
      <c r="E300" s="33"/>
      <c r="F300" s="33">
        <v>40</v>
      </c>
      <c r="G300" s="33"/>
      <c r="H300" s="33"/>
      <c r="I300" s="33"/>
      <c r="J300" s="33"/>
      <c r="K300" s="34" t="s">
        <v>262</v>
      </c>
      <c r="L300" s="33"/>
    </row>
    <row r="301" spans="1:12" s="24" customFormat="1" ht="11.25">
      <c r="A301" s="58" t="s">
        <v>465</v>
      </c>
      <c r="B301" s="32" t="s">
        <v>134</v>
      </c>
      <c r="C301" s="33">
        <v>2</v>
      </c>
      <c r="D301" s="33">
        <v>25</v>
      </c>
      <c r="E301" s="33"/>
      <c r="F301" s="33"/>
      <c r="G301" s="33"/>
      <c r="H301" s="33"/>
      <c r="I301" s="33">
        <v>25</v>
      </c>
      <c r="J301" s="33"/>
      <c r="K301" s="34" t="s">
        <v>187</v>
      </c>
      <c r="L301" s="33"/>
    </row>
    <row r="302" spans="1:12" s="24" customFormat="1" ht="11.25">
      <c r="A302" s="58" t="s">
        <v>467</v>
      </c>
      <c r="B302" s="32" t="s">
        <v>199</v>
      </c>
      <c r="C302" s="33">
        <v>2</v>
      </c>
      <c r="D302" s="33">
        <v>20</v>
      </c>
      <c r="E302" s="33"/>
      <c r="F302" s="33"/>
      <c r="G302" s="33"/>
      <c r="H302" s="33"/>
      <c r="I302" s="33">
        <v>20</v>
      </c>
      <c r="J302" s="33"/>
      <c r="K302" s="34" t="s">
        <v>263</v>
      </c>
      <c r="L302" s="33"/>
    </row>
    <row r="303" spans="1:12" s="24" customFormat="1" ht="11.25">
      <c r="A303" s="58" t="s">
        <v>468</v>
      </c>
      <c r="B303" s="32" t="s">
        <v>264</v>
      </c>
      <c r="C303" s="33">
        <v>2</v>
      </c>
      <c r="D303" s="33">
        <v>30</v>
      </c>
      <c r="E303" s="33"/>
      <c r="F303" s="33"/>
      <c r="G303" s="33"/>
      <c r="H303" s="33"/>
      <c r="I303" s="33">
        <v>30</v>
      </c>
      <c r="J303" s="33"/>
      <c r="K303" s="34" t="s">
        <v>265</v>
      </c>
      <c r="L303" s="33"/>
    </row>
    <row r="304" spans="1:12" s="24" customFormat="1" ht="11.25">
      <c r="A304" s="58" t="s">
        <v>469</v>
      </c>
      <c r="B304" s="44" t="s">
        <v>134</v>
      </c>
      <c r="C304" s="33">
        <v>2</v>
      </c>
      <c r="D304" s="33">
        <v>10</v>
      </c>
      <c r="E304" s="33"/>
      <c r="F304" s="33"/>
      <c r="G304" s="33"/>
      <c r="H304" s="33"/>
      <c r="I304" s="52">
        <v>10</v>
      </c>
      <c r="J304" s="33"/>
      <c r="K304" s="34" t="s">
        <v>187</v>
      </c>
      <c r="L304" s="33" t="s">
        <v>266</v>
      </c>
    </row>
    <row r="305" spans="1:12" s="24" customFormat="1" ht="11.25">
      <c r="A305" s="58" t="s">
        <v>470</v>
      </c>
      <c r="B305" s="44" t="s">
        <v>199</v>
      </c>
      <c r="C305" s="33">
        <v>2</v>
      </c>
      <c r="D305" s="33">
        <v>10</v>
      </c>
      <c r="E305" s="33"/>
      <c r="F305" s="33"/>
      <c r="G305" s="33"/>
      <c r="H305" s="33"/>
      <c r="I305" s="52">
        <v>10</v>
      </c>
      <c r="J305" s="33"/>
      <c r="K305" s="34" t="s">
        <v>263</v>
      </c>
      <c r="L305" s="33" t="s">
        <v>266</v>
      </c>
    </row>
    <row r="306" spans="1:12" s="24" customFormat="1" ht="11.25">
      <c r="A306" s="58" t="s">
        <v>472</v>
      </c>
      <c r="B306" s="44" t="s">
        <v>33</v>
      </c>
      <c r="C306" s="33">
        <v>2</v>
      </c>
      <c r="D306" s="33">
        <v>15</v>
      </c>
      <c r="E306" s="33">
        <v>15</v>
      </c>
      <c r="F306" s="33"/>
      <c r="G306" s="33"/>
      <c r="H306" s="33"/>
      <c r="I306" s="52"/>
      <c r="J306" s="33"/>
      <c r="K306" s="34" t="s">
        <v>259</v>
      </c>
      <c r="L306" s="33" t="s">
        <v>266</v>
      </c>
    </row>
    <row r="307" spans="1:12" s="24" customFormat="1" ht="11.25">
      <c r="A307" s="58"/>
      <c r="B307" s="31" t="s">
        <v>267</v>
      </c>
      <c r="C307" s="33"/>
      <c r="D307" s="29">
        <f>D308</f>
        <v>40</v>
      </c>
      <c r="E307" s="29">
        <f t="shared" ref="E307:J307" si="46">E308</f>
        <v>0</v>
      </c>
      <c r="F307" s="29">
        <f t="shared" si="46"/>
        <v>40</v>
      </c>
      <c r="G307" s="29">
        <f t="shared" si="46"/>
        <v>0</v>
      </c>
      <c r="H307" s="29">
        <f t="shared" si="46"/>
        <v>0</v>
      </c>
      <c r="I307" s="29">
        <f t="shared" si="46"/>
        <v>0</v>
      </c>
      <c r="J307" s="29">
        <f t="shared" si="46"/>
        <v>0</v>
      </c>
      <c r="K307" s="34"/>
      <c r="L307" s="33"/>
    </row>
    <row r="308" spans="1:12" s="24" customFormat="1" ht="22.5">
      <c r="A308" s="58" t="s">
        <v>513</v>
      </c>
      <c r="B308" s="32" t="s">
        <v>176</v>
      </c>
      <c r="C308" s="33">
        <v>2</v>
      </c>
      <c r="D308" s="33">
        <v>40</v>
      </c>
      <c r="E308" s="33"/>
      <c r="F308" s="33">
        <v>40</v>
      </c>
      <c r="G308" s="33"/>
      <c r="H308" s="33"/>
      <c r="I308" s="33"/>
      <c r="J308" s="33"/>
      <c r="K308" s="34" t="s">
        <v>268</v>
      </c>
      <c r="L308" s="33"/>
    </row>
    <row r="309" spans="1:12" s="25" customFormat="1" ht="11.25">
      <c r="A309" s="58"/>
      <c r="B309" s="31" t="s">
        <v>269</v>
      </c>
      <c r="C309" s="29"/>
      <c r="D309" s="29">
        <f>SUM(D310:D312)</f>
        <v>120</v>
      </c>
      <c r="E309" s="29">
        <f t="shared" ref="E309:J309" si="47">SUM(E310:E312)</f>
        <v>30</v>
      </c>
      <c r="F309" s="29">
        <f t="shared" si="47"/>
        <v>90</v>
      </c>
      <c r="G309" s="29">
        <f t="shared" si="47"/>
        <v>0</v>
      </c>
      <c r="H309" s="29">
        <f t="shared" si="47"/>
        <v>0</v>
      </c>
      <c r="I309" s="29">
        <f t="shared" si="47"/>
        <v>0</v>
      </c>
      <c r="J309" s="29">
        <f t="shared" si="47"/>
        <v>0</v>
      </c>
      <c r="K309" s="30"/>
      <c r="L309" s="29"/>
    </row>
    <row r="310" spans="1:12" s="24" customFormat="1" ht="11.25">
      <c r="A310" s="58" t="s">
        <v>503</v>
      </c>
      <c r="B310" s="32" t="s">
        <v>54</v>
      </c>
      <c r="C310" s="33">
        <v>2</v>
      </c>
      <c r="D310" s="33">
        <v>40</v>
      </c>
      <c r="E310" s="33"/>
      <c r="F310" s="33">
        <v>40</v>
      </c>
      <c r="G310" s="33"/>
      <c r="H310" s="33"/>
      <c r="I310" s="33"/>
      <c r="J310" s="33"/>
      <c r="K310" s="34" t="s">
        <v>270</v>
      </c>
      <c r="L310" s="33"/>
    </row>
    <row r="311" spans="1:12" s="24" customFormat="1" ht="11.25">
      <c r="A311" s="58" t="s">
        <v>476</v>
      </c>
      <c r="B311" s="32" t="s">
        <v>44</v>
      </c>
      <c r="C311" s="33">
        <v>2</v>
      </c>
      <c r="D311" s="33">
        <v>40</v>
      </c>
      <c r="E311" s="33"/>
      <c r="F311" s="33">
        <v>40</v>
      </c>
      <c r="G311" s="33"/>
      <c r="H311" s="33"/>
      <c r="I311" s="33"/>
      <c r="J311" s="33"/>
      <c r="K311" s="34" t="s">
        <v>271</v>
      </c>
      <c r="L311" s="33"/>
    </row>
    <row r="312" spans="1:12" s="24" customFormat="1" ht="11.25">
      <c r="A312" s="58" t="s">
        <v>478</v>
      </c>
      <c r="B312" s="32" t="s">
        <v>25</v>
      </c>
      <c r="C312" s="33">
        <v>2</v>
      </c>
      <c r="D312" s="33">
        <v>40</v>
      </c>
      <c r="E312" s="33">
        <v>30</v>
      </c>
      <c r="F312" s="33">
        <v>10</v>
      </c>
      <c r="G312" s="33"/>
      <c r="H312" s="33"/>
      <c r="I312" s="33"/>
      <c r="J312" s="33"/>
      <c r="K312" s="41" t="s">
        <v>272</v>
      </c>
      <c r="L312" s="33"/>
    </row>
    <row r="313" spans="1:12" s="24" customFormat="1" ht="11.25">
      <c r="A313" s="58"/>
      <c r="B313" s="31" t="s">
        <v>273</v>
      </c>
      <c r="C313" s="33"/>
      <c r="D313" s="29">
        <f t="shared" ref="D313:I313" si="48">D314</f>
        <v>30</v>
      </c>
      <c r="E313" s="29">
        <f t="shared" si="48"/>
        <v>0</v>
      </c>
      <c r="F313" s="29">
        <f t="shared" si="48"/>
        <v>0</v>
      </c>
      <c r="G313" s="29">
        <f t="shared" si="48"/>
        <v>0</v>
      </c>
      <c r="H313" s="29">
        <f t="shared" si="48"/>
        <v>0</v>
      </c>
      <c r="I313" s="29">
        <f t="shared" si="48"/>
        <v>30</v>
      </c>
      <c r="J313" s="33"/>
      <c r="K313" s="34"/>
      <c r="L313" s="33"/>
    </row>
    <row r="314" spans="1:12" s="24" customFormat="1" ht="11.25">
      <c r="A314" s="58" t="s">
        <v>480</v>
      </c>
      <c r="B314" s="32" t="s">
        <v>274</v>
      </c>
      <c r="C314" s="33">
        <v>2</v>
      </c>
      <c r="D314" s="52">
        <v>30</v>
      </c>
      <c r="E314" s="33"/>
      <c r="F314" s="33"/>
      <c r="G314" s="33"/>
      <c r="H314" s="33"/>
      <c r="I314" s="52">
        <v>30</v>
      </c>
      <c r="J314" s="33"/>
      <c r="K314" s="34" t="s">
        <v>275</v>
      </c>
      <c r="L314" s="33"/>
    </row>
    <row r="315" spans="1:12" s="25" customFormat="1" ht="11.25">
      <c r="A315" s="60">
        <v>9017</v>
      </c>
      <c r="B315" s="59" t="s">
        <v>431</v>
      </c>
      <c r="C315" s="29"/>
      <c r="D315" s="29">
        <f>SUM(D316:D328)+D332</f>
        <v>385</v>
      </c>
      <c r="E315" s="29">
        <f t="shared" ref="E315:J315" si="49">SUM(E316:E328)+E332</f>
        <v>230</v>
      </c>
      <c r="F315" s="29">
        <f t="shared" si="49"/>
        <v>130</v>
      </c>
      <c r="G315" s="29">
        <f t="shared" si="49"/>
        <v>0</v>
      </c>
      <c r="H315" s="29">
        <f t="shared" si="49"/>
        <v>0</v>
      </c>
      <c r="I315" s="29">
        <f t="shared" si="49"/>
        <v>22</v>
      </c>
      <c r="J315" s="29">
        <f t="shared" si="49"/>
        <v>3</v>
      </c>
      <c r="K315" s="30"/>
      <c r="L315" s="29"/>
    </row>
    <row r="316" spans="1:12" s="24" customFormat="1" ht="22.5">
      <c r="A316" s="58" t="s">
        <v>459</v>
      </c>
      <c r="B316" s="32" t="s">
        <v>276</v>
      </c>
      <c r="C316" s="33">
        <v>2</v>
      </c>
      <c r="D316" s="33">
        <f>E316+F316+G316+H316+I316+J316</f>
        <v>30</v>
      </c>
      <c r="E316" s="33"/>
      <c r="F316" s="33">
        <v>30</v>
      </c>
      <c r="G316" s="33"/>
      <c r="H316" s="33"/>
      <c r="I316" s="33"/>
      <c r="J316" s="33"/>
      <c r="K316" s="34" t="s">
        <v>277</v>
      </c>
      <c r="L316" s="33"/>
    </row>
    <row r="317" spans="1:12" s="24" customFormat="1" ht="22.5">
      <c r="A317" s="58" t="s">
        <v>460</v>
      </c>
      <c r="B317" s="32" t="s">
        <v>276</v>
      </c>
      <c r="C317" s="33">
        <v>2</v>
      </c>
      <c r="D317" s="33">
        <f t="shared" ref="D317:D335" si="50">E317+F317+G317+H317+I317+J317</f>
        <v>5</v>
      </c>
      <c r="E317" s="33"/>
      <c r="F317" s="33">
        <v>5</v>
      </c>
      <c r="G317" s="33"/>
      <c r="H317" s="33"/>
      <c r="I317" s="33"/>
      <c r="J317" s="33"/>
      <c r="K317" s="34" t="s">
        <v>277</v>
      </c>
      <c r="L317" s="33" t="s">
        <v>17</v>
      </c>
    </row>
    <row r="318" spans="1:12" s="24" customFormat="1" ht="11.25">
      <c r="A318" s="58" t="s">
        <v>461</v>
      </c>
      <c r="B318" s="32" t="s">
        <v>278</v>
      </c>
      <c r="C318" s="33">
        <v>2</v>
      </c>
      <c r="D318" s="33">
        <f t="shared" si="50"/>
        <v>35</v>
      </c>
      <c r="E318" s="33">
        <v>25</v>
      </c>
      <c r="F318" s="33">
        <v>10</v>
      </c>
      <c r="G318" s="33"/>
      <c r="H318" s="33"/>
      <c r="I318" s="33"/>
      <c r="J318" s="33"/>
      <c r="K318" s="34" t="s">
        <v>279</v>
      </c>
      <c r="L318" s="33"/>
    </row>
    <row r="319" spans="1:12" s="24" customFormat="1" ht="11.25">
      <c r="A319" s="58" t="s">
        <v>462</v>
      </c>
      <c r="B319" s="32" t="s">
        <v>278</v>
      </c>
      <c r="C319" s="33">
        <v>2</v>
      </c>
      <c r="D319" s="33">
        <f t="shared" si="50"/>
        <v>5</v>
      </c>
      <c r="E319" s="33">
        <v>4</v>
      </c>
      <c r="F319" s="33">
        <v>1</v>
      </c>
      <c r="G319" s="33"/>
      <c r="H319" s="33"/>
      <c r="I319" s="33"/>
      <c r="J319" s="33"/>
      <c r="K319" s="34" t="s">
        <v>279</v>
      </c>
      <c r="L319" s="33" t="s">
        <v>17</v>
      </c>
    </row>
    <row r="320" spans="1:12" s="24" customFormat="1" ht="11.25">
      <c r="A320" s="58" t="s">
        <v>463</v>
      </c>
      <c r="B320" s="32" t="s">
        <v>280</v>
      </c>
      <c r="C320" s="33">
        <v>2</v>
      </c>
      <c r="D320" s="33">
        <f t="shared" si="50"/>
        <v>30</v>
      </c>
      <c r="E320" s="33"/>
      <c r="F320" s="33">
        <v>30</v>
      </c>
      <c r="G320" s="33"/>
      <c r="H320" s="33"/>
      <c r="I320" s="33"/>
      <c r="J320" s="33"/>
      <c r="K320" s="34" t="s">
        <v>281</v>
      </c>
      <c r="L320" s="33"/>
    </row>
    <row r="321" spans="1:12" s="24" customFormat="1" ht="11.25">
      <c r="A321" s="58" t="s">
        <v>465</v>
      </c>
      <c r="B321" s="32" t="s">
        <v>280</v>
      </c>
      <c r="C321" s="33">
        <v>2</v>
      </c>
      <c r="D321" s="33">
        <f t="shared" si="50"/>
        <v>5</v>
      </c>
      <c r="E321" s="33"/>
      <c r="F321" s="33">
        <v>5</v>
      </c>
      <c r="G321" s="33"/>
      <c r="H321" s="33"/>
      <c r="I321" s="33"/>
      <c r="J321" s="33"/>
      <c r="K321" s="34" t="s">
        <v>281</v>
      </c>
      <c r="L321" s="33" t="s">
        <v>17</v>
      </c>
    </row>
    <row r="322" spans="1:12" s="24" customFormat="1" ht="11.25">
      <c r="A322" s="58" t="s">
        <v>467</v>
      </c>
      <c r="B322" s="32" t="s">
        <v>165</v>
      </c>
      <c r="C322" s="33">
        <v>2</v>
      </c>
      <c r="D322" s="33">
        <f t="shared" si="50"/>
        <v>35</v>
      </c>
      <c r="E322" s="33">
        <v>35</v>
      </c>
      <c r="F322" s="33"/>
      <c r="G322" s="33"/>
      <c r="H322" s="33"/>
      <c r="I322" s="33"/>
      <c r="J322" s="33"/>
      <c r="K322" s="34" t="s">
        <v>282</v>
      </c>
      <c r="L322" s="33"/>
    </row>
    <row r="323" spans="1:12" s="24" customFormat="1" ht="11.25">
      <c r="A323" s="58" t="s">
        <v>468</v>
      </c>
      <c r="B323" s="32" t="s">
        <v>165</v>
      </c>
      <c r="C323" s="33">
        <v>2</v>
      </c>
      <c r="D323" s="33">
        <f t="shared" si="50"/>
        <v>5</v>
      </c>
      <c r="E323" s="33">
        <v>5</v>
      </c>
      <c r="F323" s="33"/>
      <c r="G323" s="33"/>
      <c r="H323" s="33"/>
      <c r="I323" s="33"/>
      <c r="J323" s="33"/>
      <c r="K323" s="34" t="s">
        <v>282</v>
      </c>
      <c r="L323" s="33" t="s">
        <v>17</v>
      </c>
    </row>
    <row r="324" spans="1:12" s="24" customFormat="1" ht="11.25">
      <c r="A324" s="58" t="s">
        <v>469</v>
      </c>
      <c r="B324" s="32" t="s">
        <v>283</v>
      </c>
      <c r="C324" s="33">
        <v>2</v>
      </c>
      <c r="D324" s="33">
        <f t="shared" si="50"/>
        <v>30</v>
      </c>
      <c r="E324" s="33">
        <v>28</v>
      </c>
      <c r="F324" s="33">
        <v>2</v>
      </c>
      <c r="G324" s="33"/>
      <c r="H324" s="33"/>
      <c r="I324" s="33"/>
      <c r="J324" s="33"/>
      <c r="K324" s="34" t="s">
        <v>244</v>
      </c>
      <c r="L324" s="33"/>
    </row>
    <row r="325" spans="1:12" s="24" customFormat="1" ht="11.25">
      <c r="A325" s="58" t="s">
        <v>470</v>
      </c>
      <c r="B325" s="32" t="s">
        <v>283</v>
      </c>
      <c r="C325" s="33">
        <v>2</v>
      </c>
      <c r="D325" s="33">
        <f t="shared" si="50"/>
        <v>5</v>
      </c>
      <c r="E325" s="33">
        <v>4</v>
      </c>
      <c r="F325" s="33">
        <v>1</v>
      </c>
      <c r="G325" s="33"/>
      <c r="H325" s="33"/>
      <c r="I325" s="33"/>
      <c r="J325" s="33"/>
      <c r="K325" s="34" t="s">
        <v>244</v>
      </c>
      <c r="L325" s="33" t="s">
        <v>17</v>
      </c>
    </row>
    <row r="326" spans="1:12" s="24" customFormat="1" ht="11.25">
      <c r="A326" s="58" t="s">
        <v>472</v>
      </c>
      <c r="B326" s="32" t="s">
        <v>25</v>
      </c>
      <c r="C326" s="33">
        <v>2</v>
      </c>
      <c r="D326" s="33">
        <f t="shared" si="50"/>
        <v>35</v>
      </c>
      <c r="E326" s="33">
        <v>30</v>
      </c>
      <c r="F326" s="33">
        <v>5</v>
      </c>
      <c r="G326" s="33"/>
      <c r="H326" s="33"/>
      <c r="I326" s="33"/>
      <c r="J326" s="33"/>
      <c r="K326" s="34" t="s">
        <v>284</v>
      </c>
      <c r="L326" s="33"/>
    </row>
    <row r="327" spans="1:12" s="24" customFormat="1" ht="11.25">
      <c r="A327" s="58" t="s">
        <v>473</v>
      </c>
      <c r="B327" s="32" t="s">
        <v>25</v>
      </c>
      <c r="C327" s="33">
        <v>2</v>
      </c>
      <c r="D327" s="33">
        <f t="shared" si="50"/>
        <v>5</v>
      </c>
      <c r="E327" s="33">
        <v>4</v>
      </c>
      <c r="F327" s="33">
        <v>1</v>
      </c>
      <c r="G327" s="33"/>
      <c r="H327" s="33"/>
      <c r="I327" s="33"/>
      <c r="J327" s="33"/>
      <c r="K327" s="34" t="s">
        <v>284</v>
      </c>
      <c r="L327" s="33" t="s">
        <v>17</v>
      </c>
    </row>
    <row r="328" spans="1:12" s="25" customFormat="1" ht="11.25">
      <c r="A328" s="58"/>
      <c r="B328" s="31" t="s">
        <v>273</v>
      </c>
      <c r="C328" s="29"/>
      <c r="D328" s="29">
        <f>D329+D330+D331</f>
        <v>80</v>
      </c>
      <c r="E328" s="29">
        <f t="shared" ref="E328:J328" si="51">E329+E330+E331</f>
        <v>50</v>
      </c>
      <c r="F328" s="29">
        <f t="shared" si="51"/>
        <v>5</v>
      </c>
      <c r="G328" s="29">
        <f t="shared" si="51"/>
        <v>0</v>
      </c>
      <c r="H328" s="29">
        <f t="shared" si="51"/>
        <v>0</v>
      </c>
      <c r="I328" s="29">
        <f t="shared" si="51"/>
        <v>22</v>
      </c>
      <c r="J328" s="29">
        <f t="shared" si="51"/>
        <v>3</v>
      </c>
      <c r="K328" s="30"/>
      <c r="L328" s="29"/>
    </row>
    <row r="329" spans="1:12" s="24" customFormat="1" ht="11.25">
      <c r="A329" s="58" t="s">
        <v>514</v>
      </c>
      <c r="B329" s="38" t="s">
        <v>285</v>
      </c>
      <c r="C329" s="33">
        <v>2</v>
      </c>
      <c r="D329" s="33">
        <f t="shared" si="50"/>
        <v>30</v>
      </c>
      <c r="E329" s="33">
        <v>25</v>
      </c>
      <c r="F329" s="33">
        <v>5</v>
      </c>
      <c r="G329" s="33"/>
      <c r="H329" s="33"/>
      <c r="I329" s="33"/>
      <c r="J329" s="33"/>
      <c r="K329" s="34" t="s">
        <v>286</v>
      </c>
      <c r="L329" s="33"/>
    </row>
    <row r="330" spans="1:12" s="24" customFormat="1" ht="11.25">
      <c r="A330" s="58" t="s">
        <v>515</v>
      </c>
      <c r="B330" s="38" t="s">
        <v>287</v>
      </c>
      <c r="C330" s="33">
        <v>2</v>
      </c>
      <c r="D330" s="33">
        <f t="shared" si="50"/>
        <v>25</v>
      </c>
      <c r="E330" s="33">
        <v>25</v>
      </c>
      <c r="F330" s="33"/>
      <c r="G330" s="33"/>
      <c r="H330" s="33"/>
      <c r="I330" s="33"/>
      <c r="J330" s="33"/>
      <c r="K330" s="34" t="s">
        <v>288</v>
      </c>
      <c r="L330" s="33"/>
    </row>
    <row r="331" spans="1:12" s="24" customFormat="1" ht="11.25">
      <c r="A331" s="58" t="s">
        <v>516</v>
      </c>
      <c r="B331" s="32" t="s">
        <v>289</v>
      </c>
      <c r="C331" s="33">
        <v>2</v>
      </c>
      <c r="D331" s="33">
        <f t="shared" si="50"/>
        <v>25</v>
      </c>
      <c r="E331" s="33"/>
      <c r="F331" s="33"/>
      <c r="G331" s="33"/>
      <c r="H331" s="33"/>
      <c r="I331" s="33">
        <v>22</v>
      </c>
      <c r="J331" s="33">
        <v>3</v>
      </c>
      <c r="K331" s="34" t="s">
        <v>224</v>
      </c>
      <c r="L331" s="33"/>
    </row>
    <row r="332" spans="1:12" s="25" customFormat="1" ht="11.25">
      <c r="A332" s="58"/>
      <c r="B332" s="31" t="s">
        <v>254</v>
      </c>
      <c r="C332" s="29"/>
      <c r="D332" s="29">
        <f t="shared" ref="D332:J332" si="52">D333+D334+D335</f>
        <v>80</v>
      </c>
      <c r="E332" s="29">
        <f t="shared" si="52"/>
        <v>45</v>
      </c>
      <c r="F332" s="29">
        <f t="shared" si="52"/>
        <v>35</v>
      </c>
      <c r="G332" s="29">
        <f t="shared" si="52"/>
        <v>0</v>
      </c>
      <c r="H332" s="29">
        <f t="shared" si="52"/>
        <v>0</v>
      </c>
      <c r="I332" s="29">
        <f t="shared" si="52"/>
        <v>0</v>
      </c>
      <c r="J332" s="29">
        <f t="shared" si="52"/>
        <v>0</v>
      </c>
      <c r="K332" s="30"/>
      <c r="L332" s="29"/>
    </row>
    <row r="333" spans="1:12" s="24" customFormat="1" ht="11.25">
      <c r="A333" s="58" t="s">
        <v>480</v>
      </c>
      <c r="B333" s="32" t="s">
        <v>74</v>
      </c>
      <c r="C333" s="33">
        <v>2</v>
      </c>
      <c r="D333" s="33">
        <f t="shared" si="50"/>
        <v>30</v>
      </c>
      <c r="E333" s="33">
        <v>25</v>
      </c>
      <c r="F333" s="33">
        <v>5</v>
      </c>
      <c r="G333" s="33"/>
      <c r="H333" s="33"/>
      <c r="I333" s="33"/>
      <c r="J333" s="33"/>
      <c r="K333" s="34" t="s">
        <v>290</v>
      </c>
      <c r="L333" s="33"/>
    </row>
    <row r="334" spans="1:12" s="24" customFormat="1" ht="11.25">
      <c r="A334" s="58" t="s">
        <v>482</v>
      </c>
      <c r="B334" s="32" t="s">
        <v>230</v>
      </c>
      <c r="C334" s="33">
        <v>2</v>
      </c>
      <c r="D334" s="33">
        <f t="shared" si="50"/>
        <v>25</v>
      </c>
      <c r="E334" s="33"/>
      <c r="F334" s="33">
        <v>25</v>
      </c>
      <c r="G334" s="33"/>
      <c r="H334" s="33"/>
      <c r="I334" s="33"/>
      <c r="J334" s="33"/>
      <c r="K334" s="34" t="s">
        <v>142</v>
      </c>
      <c r="L334" s="33"/>
    </row>
    <row r="335" spans="1:12" s="24" customFormat="1" ht="11.25">
      <c r="A335" s="58" t="s">
        <v>484</v>
      </c>
      <c r="B335" s="32" t="s">
        <v>92</v>
      </c>
      <c r="C335" s="33">
        <v>2</v>
      </c>
      <c r="D335" s="33">
        <f t="shared" si="50"/>
        <v>25</v>
      </c>
      <c r="E335" s="33">
        <v>20</v>
      </c>
      <c r="F335" s="33">
        <v>5</v>
      </c>
      <c r="G335" s="33"/>
      <c r="H335" s="33"/>
      <c r="I335" s="33"/>
      <c r="J335" s="33"/>
      <c r="K335" s="34" t="s">
        <v>113</v>
      </c>
      <c r="L335" s="33"/>
    </row>
    <row r="336" spans="1:12" s="25" customFormat="1" ht="11.25">
      <c r="A336" s="60">
        <v>9018</v>
      </c>
      <c r="B336" s="59" t="s">
        <v>443</v>
      </c>
      <c r="C336" s="29"/>
      <c r="D336" s="29">
        <f>SUM(D337:D382)</f>
        <v>550</v>
      </c>
      <c r="E336" s="29">
        <f t="shared" ref="E336:J336" si="53">SUM(E337:E382)</f>
        <v>191</v>
      </c>
      <c r="F336" s="29">
        <f t="shared" si="53"/>
        <v>272</v>
      </c>
      <c r="G336" s="29">
        <f t="shared" si="53"/>
        <v>5</v>
      </c>
      <c r="H336" s="29">
        <f t="shared" si="53"/>
        <v>5</v>
      </c>
      <c r="I336" s="29">
        <f t="shared" si="53"/>
        <v>55</v>
      </c>
      <c r="J336" s="29">
        <f t="shared" si="53"/>
        <v>22</v>
      </c>
      <c r="K336" s="30"/>
      <c r="L336" s="29"/>
    </row>
    <row r="337" spans="1:12" s="24" customFormat="1" ht="11.25">
      <c r="A337" s="58" t="s">
        <v>459</v>
      </c>
      <c r="B337" s="32" t="s">
        <v>13</v>
      </c>
      <c r="C337" s="33">
        <v>2</v>
      </c>
      <c r="D337" s="33">
        <f>E337+F337+G337+H337+I337+J337</f>
        <v>20</v>
      </c>
      <c r="E337" s="33">
        <v>20</v>
      </c>
      <c r="F337" s="33"/>
      <c r="G337" s="33"/>
      <c r="H337" s="33"/>
      <c r="I337" s="33"/>
      <c r="J337" s="33"/>
      <c r="K337" s="34" t="s">
        <v>217</v>
      </c>
      <c r="L337" s="33"/>
    </row>
    <row r="338" spans="1:12" s="24" customFormat="1" ht="11.25">
      <c r="A338" s="58" t="s">
        <v>460</v>
      </c>
      <c r="B338" s="32" t="s">
        <v>13</v>
      </c>
      <c r="C338" s="33">
        <v>2</v>
      </c>
      <c r="D338" s="33">
        <f t="shared" ref="D338:D382" si="54">E338+F338+G338+H338+I338+J338</f>
        <v>5</v>
      </c>
      <c r="E338" s="33">
        <v>5</v>
      </c>
      <c r="F338" s="33"/>
      <c r="G338" s="33"/>
      <c r="H338" s="33"/>
      <c r="I338" s="33"/>
      <c r="J338" s="33"/>
      <c r="K338" s="34" t="s">
        <v>217</v>
      </c>
      <c r="L338" s="33" t="s">
        <v>17</v>
      </c>
    </row>
    <row r="339" spans="1:12" s="24" customFormat="1" ht="11.25">
      <c r="A339" s="58" t="s">
        <v>461</v>
      </c>
      <c r="B339" s="32" t="s">
        <v>165</v>
      </c>
      <c r="C339" s="33">
        <v>2</v>
      </c>
      <c r="D339" s="33">
        <f t="shared" si="54"/>
        <v>14</v>
      </c>
      <c r="E339" s="33">
        <v>14</v>
      </c>
      <c r="F339" s="33"/>
      <c r="G339" s="33"/>
      <c r="H339" s="33"/>
      <c r="I339" s="33"/>
      <c r="J339" s="33"/>
      <c r="K339" s="34" t="s">
        <v>291</v>
      </c>
      <c r="L339" s="33"/>
    </row>
    <row r="340" spans="1:12" s="24" customFormat="1" ht="11.25">
      <c r="A340" s="58" t="s">
        <v>462</v>
      </c>
      <c r="B340" s="32" t="s">
        <v>292</v>
      </c>
      <c r="C340" s="33">
        <v>2</v>
      </c>
      <c r="D340" s="33">
        <f t="shared" si="54"/>
        <v>5</v>
      </c>
      <c r="E340" s="33">
        <v>3</v>
      </c>
      <c r="F340" s="33">
        <v>2</v>
      </c>
      <c r="G340" s="33"/>
      <c r="H340" s="33"/>
      <c r="I340" s="33"/>
      <c r="J340" s="33"/>
      <c r="K340" s="34" t="s">
        <v>293</v>
      </c>
      <c r="L340" s="33"/>
    </row>
    <row r="341" spans="1:12" s="24" customFormat="1" ht="11.25">
      <c r="A341" s="58" t="s">
        <v>463</v>
      </c>
      <c r="B341" s="32" t="s">
        <v>33</v>
      </c>
      <c r="C341" s="33">
        <v>2</v>
      </c>
      <c r="D341" s="33">
        <f t="shared" si="54"/>
        <v>25</v>
      </c>
      <c r="E341" s="33">
        <v>15</v>
      </c>
      <c r="F341" s="33">
        <v>10</v>
      </c>
      <c r="G341" s="33"/>
      <c r="H341" s="33"/>
      <c r="I341" s="33"/>
      <c r="J341" s="33"/>
      <c r="K341" s="34" t="s">
        <v>33</v>
      </c>
      <c r="L341" s="33"/>
    </row>
    <row r="342" spans="1:12" s="24" customFormat="1" ht="11.25">
      <c r="A342" s="58" t="s">
        <v>465</v>
      </c>
      <c r="B342" s="32" t="s">
        <v>33</v>
      </c>
      <c r="C342" s="33">
        <v>2</v>
      </c>
      <c r="D342" s="33">
        <f t="shared" si="54"/>
        <v>5</v>
      </c>
      <c r="E342" s="33">
        <v>5</v>
      </c>
      <c r="F342" s="33"/>
      <c r="G342" s="33"/>
      <c r="H342" s="33"/>
      <c r="I342" s="33"/>
      <c r="J342" s="33"/>
      <c r="K342" s="34" t="s">
        <v>33</v>
      </c>
      <c r="L342" s="33" t="s">
        <v>17</v>
      </c>
    </row>
    <row r="343" spans="1:12" s="24" customFormat="1" ht="11.25">
      <c r="A343" s="58" t="s">
        <v>467</v>
      </c>
      <c r="B343" s="32" t="s">
        <v>192</v>
      </c>
      <c r="C343" s="33">
        <v>2</v>
      </c>
      <c r="D343" s="33">
        <f t="shared" si="54"/>
        <v>25</v>
      </c>
      <c r="E343" s="33">
        <v>15</v>
      </c>
      <c r="F343" s="33">
        <v>10</v>
      </c>
      <c r="G343" s="33"/>
      <c r="H343" s="33"/>
      <c r="I343" s="33"/>
      <c r="J343" s="33"/>
      <c r="K343" s="34" t="s">
        <v>192</v>
      </c>
      <c r="L343" s="33"/>
    </row>
    <row r="344" spans="1:12" s="24" customFormat="1" ht="11.25">
      <c r="A344" s="58" t="s">
        <v>468</v>
      </c>
      <c r="B344" s="32" t="s">
        <v>192</v>
      </c>
      <c r="C344" s="33">
        <v>2</v>
      </c>
      <c r="D344" s="33">
        <f t="shared" si="54"/>
        <v>5</v>
      </c>
      <c r="E344" s="33">
        <v>5</v>
      </c>
      <c r="F344" s="33"/>
      <c r="G344" s="33"/>
      <c r="H344" s="33"/>
      <c r="I344" s="33"/>
      <c r="J344" s="33"/>
      <c r="K344" s="34" t="s">
        <v>192</v>
      </c>
      <c r="L344" s="33" t="s">
        <v>17</v>
      </c>
    </row>
    <row r="345" spans="1:12" s="24" customFormat="1" ht="11.25">
      <c r="A345" s="58" t="s">
        <v>469</v>
      </c>
      <c r="B345" s="32" t="s">
        <v>191</v>
      </c>
      <c r="C345" s="33">
        <v>2</v>
      </c>
      <c r="D345" s="33">
        <f t="shared" si="54"/>
        <v>35</v>
      </c>
      <c r="E345" s="33">
        <v>20</v>
      </c>
      <c r="F345" s="33">
        <v>15</v>
      </c>
      <c r="G345" s="33"/>
      <c r="H345" s="33"/>
      <c r="I345" s="33"/>
      <c r="J345" s="33"/>
      <c r="K345" s="34" t="s">
        <v>174</v>
      </c>
      <c r="L345" s="33"/>
    </row>
    <row r="346" spans="1:12" s="24" customFormat="1" ht="11.25">
      <c r="A346" s="58" t="s">
        <v>470</v>
      </c>
      <c r="B346" s="32" t="s">
        <v>191</v>
      </c>
      <c r="C346" s="33">
        <v>2</v>
      </c>
      <c r="D346" s="33">
        <f t="shared" si="54"/>
        <v>5</v>
      </c>
      <c r="E346" s="33">
        <v>5</v>
      </c>
      <c r="F346" s="33"/>
      <c r="G346" s="33"/>
      <c r="H346" s="33"/>
      <c r="I346" s="33"/>
      <c r="J346" s="33"/>
      <c r="K346" s="34" t="s">
        <v>174</v>
      </c>
      <c r="L346" s="33" t="s">
        <v>17</v>
      </c>
    </row>
    <row r="347" spans="1:12" s="24" customFormat="1" ht="11.25">
      <c r="A347" s="58" t="s">
        <v>472</v>
      </c>
      <c r="B347" s="32" t="s">
        <v>194</v>
      </c>
      <c r="C347" s="33">
        <v>2</v>
      </c>
      <c r="D347" s="33">
        <f t="shared" si="54"/>
        <v>46</v>
      </c>
      <c r="E347" s="33"/>
      <c r="F347" s="33">
        <v>46</v>
      </c>
      <c r="G347" s="33"/>
      <c r="H347" s="33"/>
      <c r="I347" s="33"/>
      <c r="J347" s="33"/>
      <c r="K347" s="34" t="s">
        <v>195</v>
      </c>
      <c r="L347" s="33"/>
    </row>
    <row r="348" spans="1:12" s="24" customFormat="1" ht="22.5">
      <c r="A348" s="58" t="s">
        <v>473</v>
      </c>
      <c r="B348" s="32" t="s">
        <v>30</v>
      </c>
      <c r="C348" s="33">
        <v>2</v>
      </c>
      <c r="D348" s="33">
        <f t="shared" si="54"/>
        <v>44</v>
      </c>
      <c r="E348" s="33"/>
      <c r="F348" s="33">
        <v>44</v>
      </c>
      <c r="G348" s="33"/>
      <c r="H348" s="33"/>
      <c r="I348" s="33"/>
      <c r="J348" s="33"/>
      <c r="K348" s="34" t="s">
        <v>294</v>
      </c>
      <c r="L348" s="33"/>
    </row>
    <row r="349" spans="1:12" s="24" customFormat="1" ht="22.5">
      <c r="A349" s="58" t="s">
        <v>474</v>
      </c>
      <c r="B349" s="32" t="s">
        <v>30</v>
      </c>
      <c r="C349" s="33">
        <v>2</v>
      </c>
      <c r="D349" s="33">
        <f t="shared" si="54"/>
        <v>7</v>
      </c>
      <c r="E349" s="33"/>
      <c r="F349" s="33">
        <v>7</v>
      </c>
      <c r="G349" s="33"/>
      <c r="H349" s="33"/>
      <c r="I349" s="33"/>
      <c r="J349" s="33"/>
      <c r="K349" s="34" t="s">
        <v>294</v>
      </c>
      <c r="L349" s="33" t="s">
        <v>17</v>
      </c>
    </row>
    <row r="350" spans="1:12" s="24" customFormat="1" ht="11.25">
      <c r="A350" s="58" t="s">
        <v>475</v>
      </c>
      <c r="B350" s="32" t="s">
        <v>176</v>
      </c>
      <c r="C350" s="33">
        <v>2</v>
      </c>
      <c r="D350" s="33">
        <f t="shared" si="54"/>
        <v>2</v>
      </c>
      <c r="E350" s="33"/>
      <c r="F350" s="33">
        <v>2</v>
      </c>
      <c r="G350" s="33"/>
      <c r="H350" s="33"/>
      <c r="I350" s="33"/>
      <c r="J350" s="33"/>
      <c r="K350" s="34" t="s">
        <v>295</v>
      </c>
      <c r="L350" s="33"/>
    </row>
    <row r="351" spans="1:12" s="24" customFormat="1" ht="11.25">
      <c r="A351" s="58" t="s">
        <v>477</v>
      </c>
      <c r="B351" s="32" t="s">
        <v>80</v>
      </c>
      <c r="C351" s="33">
        <v>2</v>
      </c>
      <c r="D351" s="33">
        <f t="shared" si="54"/>
        <v>2</v>
      </c>
      <c r="E351" s="33"/>
      <c r="F351" s="33">
        <v>2</v>
      </c>
      <c r="G351" s="33"/>
      <c r="H351" s="33"/>
      <c r="I351" s="33"/>
      <c r="J351" s="33"/>
      <c r="K351" s="34" t="s">
        <v>296</v>
      </c>
      <c r="L351" s="33"/>
    </row>
    <row r="352" spans="1:12" s="24" customFormat="1" ht="11.25">
      <c r="A352" s="58" t="s">
        <v>479</v>
      </c>
      <c r="B352" s="32" t="s">
        <v>230</v>
      </c>
      <c r="C352" s="33">
        <v>2</v>
      </c>
      <c r="D352" s="33">
        <f t="shared" si="54"/>
        <v>2</v>
      </c>
      <c r="E352" s="33"/>
      <c r="F352" s="33">
        <v>2</v>
      </c>
      <c r="G352" s="33"/>
      <c r="H352" s="33"/>
      <c r="I352" s="33"/>
      <c r="J352" s="33"/>
      <c r="K352" s="34" t="s">
        <v>297</v>
      </c>
      <c r="L352" s="33"/>
    </row>
    <row r="353" spans="1:12" s="24" customFormat="1" ht="11.25">
      <c r="A353" s="58" t="s">
        <v>481</v>
      </c>
      <c r="B353" s="32" t="s">
        <v>230</v>
      </c>
      <c r="C353" s="33">
        <v>2</v>
      </c>
      <c r="D353" s="33">
        <f t="shared" si="54"/>
        <v>1</v>
      </c>
      <c r="E353" s="33"/>
      <c r="F353" s="33">
        <v>1</v>
      </c>
      <c r="G353" s="33"/>
      <c r="H353" s="33"/>
      <c r="I353" s="33"/>
      <c r="J353" s="33"/>
      <c r="K353" s="34" t="s">
        <v>297</v>
      </c>
      <c r="L353" s="33" t="s">
        <v>17</v>
      </c>
    </row>
    <row r="354" spans="1:12" s="24" customFormat="1" ht="11.25">
      <c r="A354" s="58" t="s">
        <v>483</v>
      </c>
      <c r="B354" s="32" t="s">
        <v>47</v>
      </c>
      <c r="C354" s="33">
        <v>2</v>
      </c>
      <c r="D354" s="33">
        <f t="shared" si="54"/>
        <v>2</v>
      </c>
      <c r="E354" s="33"/>
      <c r="F354" s="33">
        <v>2</v>
      </c>
      <c r="G354" s="33"/>
      <c r="H354" s="33"/>
      <c r="I354" s="33"/>
      <c r="J354" s="33"/>
      <c r="K354" s="34" t="s">
        <v>298</v>
      </c>
      <c r="L354" s="33"/>
    </row>
    <row r="355" spans="1:12" s="24" customFormat="1" ht="11.25">
      <c r="A355" s="58" t="s">
        <v>485</v>
      </c>
      <c r="B355" s="32" t="s">
        <v>47</v>
      </c>
      <c r="C355" s="33">
        <v>2</v>
      </c>
      <c r="D355" s="33">
        <f t="shared" si="54"/>
        <v>2</v>
      </c>
      <c r="E355" s="33"/>
      <c r="F355" s="33">
        <v>2</v>
      </c>
      <c r="G355" s="33"/>
      <c r="H355" s="33"/>
      <c r="I355" s="33"/>
      <c r="J355" s="33"/>
      <c r="K355" s="34" t="s">
        <v>298</v>
      </c>
      <c r="L355" s="33" t="s">
        <v>17</v>
      </c>
    </row>
    <row r="356" spans="1:12" s="24" customFormat="1" ht="11.25">
      <c r="A356" s="58" t="s">
        <v>487</v>
      </c>
      <c r="B356" s="32" t="s">
        <v>299</v>
      </c>
      <c r="C356" s="33">
        <v>2</v>
      </c>
      <c r="D356" s="33">
        <f t="shared" si="54"/>
        <v>7</v>
      </c>
      <c r="E356" s="33"/>
      <c r="F356" s="33">
        <v>7</v>
      </c>
      <c r="G356" s="33"/>
      <c r="H356" s="33"/>
      <c r="I356" s="33"/>
      <c r="J356" s="33"/>
      <c r="K356" s="34" t="s">
        <v>300</v>
      </c>
      <c r="L356" s="33"/>
    </row>
    <row r="357" spans="1:12" s="24" customFormat="1" ht="11.25">
      <c r="A357" s="58" t="s">
        <v>489</v>
      </c>
      <c r="B357" s="32" t="s">
        <v>56</v>
      </c>
      <c r="C357" s="33">
        <v>2</v>
      </c>
      <c r="D357" s="33">
        <f t="shared" si="54"/>
        <v>1</v>
      </c>
      <c r="E357" s="33"/>
      <c r="F357" s="33">
        <v>1</v>
      </c>
      <c r="G357" s="33"/>
      <c r="H357" s="33"/>
      <c r="I357" s="33"/>
      <c r="J357" s="33"/>
      <c r="K357" s="34" t="s">
        <v>301</v>
      </c>
      <c r="L357" s="33"/>
    </row>
    <row r="358" spans="1:12" s="24" customFormat="1" ht="11.25">
      <c r="A358" s="58" t="s">
        <v>490</v>
      </c>
      <c r="B358" s="32" t="s">
        <v>302</v>
      </c>
      <c r="C358" s="33">
        <v>2</v>
      </c>
      <c r="D358" s="33">
        <f t="shared" si="54"/>
        <v>13</v>
      </c>
      <c r="E358" s="33"/>
      <c r="F358" s="33">
        <v>13</v>
      </c>
      <c r="G358" s="33"/>
      <c r="H358" s="33"/>
      <c r="I358" s="33"/>
      <c r="J358" s="33"/>
      <c r="K358" s="34" t="s">
        <v>303</v>
      </c>
      <c r="L358" s="33"/>
    </row>
    <row r="359" spans="1:12" s="24" customFormat="1" ht="11.25">
      <c r="A359" s="58" t="s">
        <v>491</v>
      </c>
      <c r="B359" s="32" t="s">
        <v>243</v>
      </c>
      <c r="C359" s="33">
        <v>2</v>
      </c>
      <c r="D359" s="33">
        <f t="shared" si="54"/>
        <v>1</v>
      </c>
      <c r="E359" s="33"/>
      <c r="F359" s="33">
        <v>1</v>
      </c>
      <c r="G359" s="33"/>
      <c r="H359" s="33"/>
      <c r="I359" s="33"/>
      <c r="J359" s="33"/>
      <c r="K359" s="34" t="s">
        <v>304</v>
      </c>
      <c r="L359" s="33"/>
    </row>
    <row r="360" spans="1:12" s="24" customFormat="1" ht="11.25">
      <c r="A360" s="58" t="s">
        <v>492</v>
      </c>
      <c r="B360" s="32" t="s">
        <v>250</v>
      </c>
      <c r="C360" s="33">
        <v>2</v>
      </c>
      <c r="D360" s="33">
        <f t="shared" si="54"/>
        <v>7</v>
      </c>
      <c r="E360" s="33"/>
      <c r="F360" s="33">
        <v>7</v>
      </c>
      <c r="G360" s="33"/>
      <c r="H360" s="33"/>
      <c r="I360" s="33"/>
      <c r="J360" s="33"/>
      <c r="K360" s="34" t="s">
        <v>305</v>
      </c>
      <c r="L360" s="33"/>
    </row>
    <row r="361" spans="1:12" s="24" customFormat="1" ht="22.5">
      <c r="A361" s="58" t="s">
        <v>494</v>
      </c>
      <c r="B361" s="32" t="s">
        <v>306</v>
      </c>
      <c r="C361" s="33">
        <v>2</v>
      </c>
      <c r="D361" s="33">
        <f t="shared" si="54"/>
        <v>12</v>
      </c>
      <c r="E361" s="33"/>
      <c r="F361" s="33">
        <v>12</v>
      </c>
      <c r="G361" s="33"/>
      <c r="H361" s="33"/>
      <c r="I361" s="33"/>
      <c r="J361" s="33"/>
      <c r="K361" s="34" t="s">
        <v>307</v>
      </c>
      <c r="L361" s="33" t="s">
        <v>308</v>
      </c>
    </row>
    <row r="362" spans="1:12" s="24" customFormat="1" ht="22.5">
      <c r="A362" s="58" t="s">
        <v>497</v>
      </c>
      <c r="B362" s="32" t="s">
        <v>155</v>
      </c>
      <c r="C362" s="33">
        <v>2</v>
      </c>
      <c r="D362" s="33">
        <f t="shared" si="54"/>
        <v>12</v>
      </c>
      <c r="E362" s="33"/>
      <c r="F362" s="33">
        <v>12</v>
      </c>
      <c r="G362" s="33"/>
      <c r="H362" s="33"/>
      <c r="I362" s="33"/>
      <c r="J362" s="33"/>
      <c r="K362" s="34" t="s">
        <v>309</v>
      </c>
      <c r="L362" s="33" t="s">
        <v>308</v>
      </c>
    </row>
    <row r="363" spans="1:12" s="24" customFormat="1" ht="11.25">
      <c r="A363" s="58" t="s">
        <v>499</v>
      </c>
      <c r="B363" s="32" t="s">
        <v>310</v>
      </c>
      <c r="C363" s="33">
        <v>2</v>
      </c>
      <c r="D363" s="33">
        <f t="shared" si="54"/>
        <v>12</v>
      </c>
      <c r="E363" s="33"/>
      <c r="F363" s="33">
        <v>12</v>
      </c>
      <c r="G363" s="33"/>
      <c r="H363" s="33"/>
      <c r="I363" s="33"/>
      <c r="J363" s="33"/>
      <c r="K363" s="34" t="s">
        <v>311</v>
      </c>
      <c r="L363" s="33"/>
    </row>
    <row r="364" spans="1:12" s="24" customFormat="1" ht="22.5">
      <c r="A364" s="58" t="s">
        <v>501</v>
      </c>
      <c r="B364" s="32" t="s">
        <v>147</v>
      </c>
      <c r="C364" s="33">
        <v>2</v>
      </c>
      <c r="D364" s="33">
        <f t="shared" si="54"/>
        <v>8</v>
      </c>
      <c r="E364" s="33"/>
      <c r="F364" s="33">
        <v>8</v>
      </c>
      <c r="G364" s="33"/>
      <c r="H364" s="33"/>
      <c r="I364" s="33"/>
      <c r="J364" s="33"/>
      <c r="K364" s="34" t="s">
        <v>312</v>
      </c>
      <c r="L364" s="33" t="s">
        <v>313</v>
      </c>
    </row>
    <row r="365" spans="1:12" s="24" customFormat="1" ht="33.75">
      <c r="A365" s="58" t="s">
        <v>507</v>
      </c>
      <c r="B365" s="32" t="s">
        <v>147</v>
      </c>
      <c r="C365" s="33">
        <v>2</v>
      </c>
      <c r="D365" s="33">
        <f t="shared" si="54"/>
        <v>2</v>
      </c>
      <c r="E365" s="33"/>
      <c r="F365" s="33">
        <v>2</v>
      </c>
      <c r="G365" s="33"/>
      <c r="H365" s="33"/>
      <c r="I365" s="33"/>
      <c r="J365" s="33"/>
      <c r="K365" s="34" t="s">
        <v>312</v>
      </c>
      <c r="L365" s="33" t="s">
        <v>314</v>
      </c>
    </row>
    <row r="366" spans="1:12" s="24" customFormat="1" ht="22.5">
      <c r="A366" s="58" t="s">
        <v>509</v>
      </c>
      <c r="B366" s="32" t="s">
        <v>37</v>
      </c>
      <c r="C366" s="33">
        <v>2</v>
      </c>
      <c r="D366" s="33">
        <f t="shared" si="54"/>
        <v>12</v>
      </c>
      <c r="E366" s="33"/>
      <c r="F366" s="33">
        <v>12</v>
      </c>
      <c r="G366" s="33"/>
      <c r="H366" s="33"/>
      <c r="I366" s="33"/>
      <c r="J366" s="33"/>
      <c r="K366" s="34" t="s">
        <v>315</v>
      </c>
      <c r="L366" s="33" t="s">
        <v>313</v>
      </c>
    </row>
    <row r="367" spans="1:12" s="24" customFormat="1" ht="22.5">
      <c r="A367" s="58" t="s">
        <v>511</v>
      </c>
      <c r="B367" s="32" t="s">
        <v>40</v>
      </c>
      <c r="C367" s="33">
        <v>2</v>
      </c>
      <c r="D367" s="33">
        <f t="shared" si="54"/>
        <v>2</v>
      </c>
      <c r="E367" s="33"/>
      <c r="F367" s="33">
        <v>2</v>
      </c>
      <c r="G367" s="33"/>
      <c r="H367" s="33"/>
      <c r="I367" s="33"/>
      <c r="J367" s="33"/>
      <c r="K367" s="34" t="s">
        <v>316</v>
      </c>
      <c r="L367" s="33"/>
    </row>
    <row r="368" spans="1:12" s="24" customFormat="1" ht="22.5">
      <c r="A368" s="58" t="s">
        <v>517</v>
      </c>
      <c r="B368" s="32" t="s">
        <v>40</v>
      </c>
      <c r="C368" s="33">
        <v>2</v>
      </c>
      <c r="D368" s="33">
        <f t="shared" si="54"/>
        <v>1</v>
      </c>
      <c r="E368" s="33"/>
      <c r="F368" s="33">
        <v>1</v>
      </c>
      <c r="G368" s="33"/>
      <c r="H368" s="33"/>
      <c r="I368" s="33"/>
      <c r="J368" s="33"/>
      <c r="K368" s="34" t="s">
        <v>316</v>
      </c>
      <c r="L368" s="33" t="s">
        <v>17</v>
      </c>
    </row>
    <row r="369" spans="1:12" s="24" customFormat="1" ht="11.25">
      <c r="A369" s="58" t="s">
        <v>518</v>
      </c>
      <c r="B369" s="32" t="s">
        <v>317</v>
      </c>
      <c r="C369" s="33">
        <v>2</v>
      </c>
      <c r="D369" s="33">
        <f t="shared" si="54"/>
        <v>10</v>
      </c>
      <c r="E369" s="33">
        <v>5</v>
      </c>
      <c r="F369" s="33">
        <v>5</v>
      </c>
      <c r="G369" s="33"/>
      <c r="H369" s="33"/>
      <c r="I369" s="33"/>
      <c r="J369" s="33"/>
      <c r="K369" s="34" t="s">
        <v>318</v>
      </c>
      <c r="L369" s="33"/>
    </row>
    <row r="370" spans="1:12" s="24" customFormat="1" ht="11.25">
      <c r="A370" s="58" t="s">
        <v>519</v>
      </c>
      <c r="B370" s="32" t="s">
        <v>319</v>
      </c>
      <c r="C370" s="33">
        <v>2</v>
      </c>
      <c r="D370" s="33">
        <f t="shared" si="54"/>
        <v>16</v>
      </c>
      <c r="E370" s="33">
        <v>10</v>
      </c>
      <c r="F370" s="33">
        <v>6</v>
      </c>
      <c r="G370" s="33"/>
      <c r="H370" s="33"/>
      <c r="I370" s="33"/>
      <c r="J370" s="33"/>
      <c r="K370" s="34" t="s">
        <v>320</v>
      </c>
      <c r="L370" s="33"/>
    </row>
    <row r="371" spans="1:12" s="24" customFormat="1" ht="11.25">
      <c r="A371" s="58" t="s">
        <v>520</v>
      </c>
      <c r="B371" s="32" t="s">
        <v>321</v>
      </c>
      <c r="C371" s="33">
        <v>2</v>
      </c>
      <c r="D371" s="33">
        <f t="shared" si="54"/>
        <v>4</v>
      </c>
      <c r="E371" s="33">
        <v>2</v>
      </c>
      <c r="F371" s="33">
        <v>2</v>
      </c>
      <c r="G371" s="33"/>
      <c r="H371" s="33"/>
      <c r="I371" s="33"/>
      <c r="J371" s="33"/>
      <c r="K371" s="34" t="s">
        <v>322</v>
      </c>
      <c r="L371" s="33"/>
    </row>
    <row r="372" spans="1:12" s="24" customFormat="1" ht="11.25">
      <c r="A372" s="58" t="s">
        <v>521</v>
      </c>
      <c r="B372" s="32" t="s">
        <v>35</v>
      </c>
      <c r="C372" s="33">
        <v>2</v>
      </c>
      <c r="D372" s="33">
        <f t="shared" si="54"/>
        <v>10</v>
      </c>
      <c r="E372" s="33"/>
      <c r="F372" s="33"/>
      <c r="G372" s="33">
        <v>5</v>
      </c>
      <c r="H372" s="33">
        <v>5</v>
      </c>
      <c r="I372" s="33"/>
      <c r="J372" s="33"/>
      <c r="K372" s="34" t="s">
        <v>188</v>
      </c>
      <c r="L372" s="33"/>
    </row>
    <row r="373" spans="1:12" s="24" customFormat="1" ht="11.25">
      <c r="A373" s="58" t="s">
        <v>522</v>
      </c>
      <c r="B373" s="32" t="s">
        <v>134</v>
      </c>
      <c r="C373" s="33">
        <v>2</v>
      </c>
      <c r="D373" s="33">
        <f t="shared" si="54"/>
        <v>25</v>
      </c>
      <c r="E373" s="33"/>
      <c r="F373" s="33"/>
      <c r="G373" s="33"/>
      <c r="H373" s="33"/>
      <c r="I373" s="33">
        <v>20</v>
      </c>
      <c r="J373" s="33">
        <v>5</v>
      </c>
      <c r="K373" s="34" t="s">
        <v>187</v>
      </c>
      <c r="L373" s="33"/>
    </row>
    <row r="374" spans="1:12" s="24" customFormat="1" ht="11.25">
      <c r="A374" s="58" t="s">
        <v>523</v>
      </c>
      <c r="B374" s="32" t="s">
        <v>63</v>
      </c>
      <c r="C374" s="33">
        <v>2</v>
      </c>
      <c r="D374" s="33">
        <f t="shared" si="54"/>
        <v>20</v>
      </c>
      <c r="E374" s="33"/>
      <c r="F374" s="33"/>
      <c r="G374" s="33"/>
      <c r="H374" s="33"/>
      <c r="I374" s="33">
        <v>15</v>
      </c>
      <c r="J374" s="33">
        <v>5</v>
      </c>
      <c r="K374" s="34" t="s">
        <v>198</v>
      </c>
      <c r="L374" s="33"/>
    </row>
    <row r="375" spans="1:12" s="24" customFormat="1" ht="11.25">
      <c r="A375" s="58" t="s">
        <v>524</v>
      </c>
      <c r="B375" s="32" t="s">
        <v>199</v>
      </c>
      <c r="C375" s="33">
        <v>2</v>
      </c>
      <c r="D375" s="33">
        <f t="shared" si="54"/>
        <v>28</v>
      </c>
      <c r="E375" s="33"/>
      <c r="F375" s="33"/>
      <c r="G375" s="33"/>
      <c r="H375" s="33"/>
      <c r="I375" s="33">
        <v>18</v>
      </c>
      <c r="J375" s="33">
        <v>10</v>
      </c>
      <c r="K375" s="34" t="s">
        <v>323</v>
      </c>
      <c r="L375" s="33"/>
    </row>
    <row r="376" spans="1:12" s="24" customFormat="1" ht="11.25">
      <c r="A376" s="58" t="s">
        <v>525</v>
      </c>
      <c r="B376" s="32" t="s">
        <v>324</v>
      </c>
      <c r="C376" s="33">
        <v>3</v>
      </c>
      <c r="D376" s="33">
        <f t="shared" si="54"/>
        <v>6</v>
      </c>
      <c r="E376" s="33"/>
      <c r="F376" s="33">
        <v>6</v>
      </c>
      <c r="G376" s="33"/>
      <c r="H376" s="33"/>
      <c r="I376" s="33"/>
      <c r="J376" s="33"/>
      <c r="K376" s="34" t="s">
        <v>324</v>
      </c>
      <c r="L376" s="33"/>
    </row>
    <row r="377" spans="1:12" s="24" customFormat="1" ht="11.25">
      <c r="A377" s="58" t="s">
        <v>526</v>
      </c>
      <c r="B377" s="32" t="s">
        <v>136</v>
      </c>
      <c r="C377" s="33">
        <v>2</v>
      </c>
      <c r="D377" s="33">
        <f t="shared" si="54"/>
        <v>4</v>
      </c>
      <c r="E377" s="33"/>
      <c r="F377" s="33"/>
      <c r="G377" s="33"/>
      <c r="H377" s="33"/>
      <c r="I377" s="33">
        <v>2</v>
      </c>
      <c r="J377" s="33">
        <v>2</v>
      </c>
      <c r="K377" s="34" t="s">
        <v>325</v>
      </c>
      <c r="L377" s="33"/>
    </row>
    <row r="378" spans="1:12" s="24" customFormat="1" ht="11.25">
      <c r="A378" s="58" t="s">
        <v>527</v>
      </c>
      <c r="B378" s="32" t="s">
        <v>208</v>
      </c>
      <c r="C378" s="33">
        <v>2</v>
      </c>
      <c r="D378" s="33">
        <f t="shared" si="54"/>
        <v>12</v>
      </c>
      <c r="E378" s="33"/>
      <c r="F378" s="33">
        <v>12</v>
      </c>
      <c r="G378" s="33"/>
      <c r="H378" s="33"/>
      <c r="I378" s="33"/>
      <c r="J378" s="33"/>
      <c r="K378" s="34" t="s">
        <v>326</v>
      </c>
      <c r="L378" s="33"/>
    </row>
    <row r="379" spans="1:12" s="24" customFormat="1" ht="11.25">
      <c r="A379" s="58" t="s">
        <v>528</v>
      </c>
      <c r="B379" s="32" t="s">
        <v>327</v>
      </c>
      <c r="C379" s="33">
        <v>2</v>
      </c>
      <c r="D379" s="33">
        <f t="shared" si="54"/>
        <v>2</v>
      </c>
      <c r="E379" s="33"/>
      <c r="F379" s="33">
        <v>2</v>
      </c>
      <c r="G379" s="33"/>
      <c r="H379" s="33"/>
      <c r="I379" s="33"/>
      <c r="J379" s="33"/>
      <c r="K379" s="34" t="s">
        <v>328</v>
      </c>
      <c r="L379" s="33"/>
    </row>
    <row r="380" spans="1:12" s="24" customFormat="1" ht="11.25">
      <c r="A380" s="58" t="s">
        <v>529</v>
      </c>
      <c r="B380" s="32" t="s">
        <v>329</v>
      </c>
      <c r="C380" s="33">
        <v>2</v>
      </c>
      <c r="D380" s="33">
        <f t="shared" si="54"/>
        <v>9</v>
      </c>
      <c r="E380" s="33">
        <v>6</v>
      </c>
      <c r="F380" s="33">
        <v>3</v>
      </c>
      <c r="G380" s="33"/>
      <c r="H380" s="33"/>
      <c r="I380" s="33"/>
      <c r="J380" s="33"/>
      <c r="K380" s="34" t="s">
        <v>330</v>
      </c>
      <c r="L380" s="33"/>
    </row>
    <row r="381" spans="1:12" s="24" customFormat="1" ht="11.25">
      <c r="A381" s="58" t="s">
        <v>530</v>
      </c>
      <c r="B381" s="32" t="s">
        <v>331</v>
      </c>
      <c r="C381" s="33">
        <v>2</v>
      </c>
      <c r="D381" s="33">
        <f t="shared" si="54"/>
        <v>2</v>
      </c>
      <c r="E381" s="33">
        <v>1</v>
      </c>
      <c r="F381" s="33">
        <v>1</v>
      </c>
      <c r="G381" s="33"/>
      <c r="H381" s="33"/>
      <c r="I381" s="33"/>
      <c r="J381" s="33"/>
      <c r="K381" s="34" t="s">
        <v>332</v>
      </c>
      <c r="L381" s="33"/>
    </row>
    <row r="382" spans="1:12" s="24" customFormat="1" ht="11.25">
      <c r="A382" s="58" t="s">
        <v>531</v>
      </c>
      <c r="B382" s="32" t="s">
        <v>239</v>
      </c>
      <c r="C382" s="33">
        <v>2</v>
      </c>
      <c r="D382" s="33">
        <f t="shared" si="54"/>
        <v>60</v>
      </c>
      <c r="E382" s="33">
        <v>60</v>
      </c>
      <c r="F382" s="33"/>
      <c r="G382" s="33"/>
      <c r="H382" s="33"/>
      <c r="I382" s="33"/>
      <c r="J382" s="33"/>
      <c r="K382" s="34" t="s">
        <v>239</v>
      </c>
      <c r="L382" s="33"/>
    </row>
    <row r="383" spans="1:12" s="25" customFormat="1" ht="11.25">
      <c r="A383" s="60">
        <v>9019</v>
      </c>
      <c r="B383" s="59" t="s">
        <v>445</v>
      </c>
      <c r="C383" s="53"/>
      <c r="D383" s="53">
        <f>SUM(D384:D428)</f>
        <v>550</v>
      </c>
      <c r="E383" s="53">
        <f t="shared" ref="E383:J383" si="55">SUM(E384:E428)</f>
        <v>176</v>
      </c>
      <c r="F383" s="53">
        <f t="shared" si="55"/>
        <v>299</v>
      </c>
      <c r="G383" s="53">
        <f t="shared" si="55"/>
        <v>20</v>
      </c>
      <c r="H383" s="53">
        <f t="shared" si="55"/>
        <v>10</v>
      </c>
      <c r="I383" s="53">
        <f t="shared" si="55"/>
        <v>30</v>
      </c>
      <c r="J383" s="53">
        <f t="shared" si="55"/>
        <v>15</v>
      </c>
      <c r="K383" s="30"/>
      <c r="L383" s="53"/>
    </row>
    <row r="384" spans="1:12" s="24" customFormat="1" ht="11.25">
      <c r="A384" s="58" t="s">
        <v>459</v>
      </c>
      <c r="B384" s="34" t="s">
        <v>191</v>
      </c>
      <c r="C384" s="54">
        <v>2</v>
      </c>
      <c r="D384" s="33">
        <f>E384+F384+G384+H384+I384+J384</f>
        <v>15</v>
      </c>
      <c r="E384" s="33">
        <v>10</v>
      </c>
      <c r="F384" s="33">
        <v>5</v>
      </c>
      <c r="G384" s="33"/>
      <c r="H384" s="33"/>
      <c r="I384" s="33"/>
      <c r="J384" s="33"/>
      <c r="K384" s="34" t="s">
        <v>333</v>
      </c>
      <c r="L384" s="34"/>
    </row>
    <row r="385" spans="1:12" s="24" customFormat="1" ht="11.25">
      <c r="A385" s="58" t="s">
        <v>460</v>
      </c>
      <c r="B385" s="34" t="s">
        <v>334</v>
      </c>
      <c r="C385" s="54">
        <v>2</v>
      </c>
      <c r="D385" s="33">
        <f t="shared" ref="D385:D428" si="56">E385+F385+G385+H385+I385+J385</f>
        <v>10</v>
      </c>
      <c r="E385" s="33">
        <v>5</v>
      </c>
      <c r="F385" s="33">
        <v>5</v>
      </c>
      <c r="G385" s="33"/>
      <c r="H385" s="33"/>
      <c r="I385" s="33"/>
      <c r="J385" s="33"/>
      <c r="K385" s="34" t="s">
        <v>333</v>
      </c>
      <c r="L385" s="34"/>
    </row>
    <row r="386" spans="1:12" s="24" customFormat="1" ht="11.25">
      <c r="A386" s="58" t="s">
        <v>461</v>
      </c>
      <c r="B386" s="34" t="s">
        <v>33</v>
      </c>
      <c r="C386" s="54">
        <v>2</v>
      </c>
      <c r="D386" s="33">
        <f t="shared" si="56"/>
        <v>20</v>
      </c>
      <c r="E386" s="33">
        <v>10</v>
      </c>
      <c r="F386" s="33">
        <v>10</v>
      </c>
      <c r="G386" s="33"/>
      <c r="H386" s="33"/>
      <c r="I386" s="33"/>
      <c r="J386" s="33"/>
      <c r="K386" s="34" t="s">
        <v>335</v>
      </c>
      <c r="L386" s="34"/>
    </row>
    <row r="387" spans="1:12" s="24" customFormat="1" ht="11.25">
      <c r="A387" s="58" t="s">
        <v>462</v>
      </c>
      <c r="B387" s="34" t="s">
        <v>33</v>
      </c>
      <c r="C387" s="54">
        <v>2</v>
      </c>
      <c r="D387" s="33">
        <f t="shared" si="56"/>
        <v>5</v>
      </c>
      <c r="E387" s="33">
        <v>3</v>
      </c>
      <c r="F387" s="33">
        <v>2</v>
      </c>
      <c r="G387" s="33"/>
      <c r="H387" s="33"/>
      <c r="I387" s="33"/>
      <c r="J387" s="33"/>
      <c r="K387" s="34" t="s">
        <v>335</v>
      </c>
      <c r="L387" s="34" t="s">
        <v>17</v>
      </c>
    </row>
    <row r="388" spans="1:12" s="24" customFormat="1" ht="22.5">
      <c r="A388" s="58" t="s">
        <v>463</v>
      </c>
      <c r="B388" s="34" t="s">
        <v>192</v>
      </c>
      <c r="C388" s="54">
        <v>2</v>
      </c>
      <c r="D388" s="33">
        <f t="shared" si="56"/>
        <v>25</v>
      </c>
      <c r="E388" s="33">
        <v>15</v>
      </c>
      <c r="F388" s="33">
        <v>10</v>
      </c>
      <c r="G388" s="33"/>
      <c r="H388" s="33"/>
      <c r="I388" s="33"/>
      <c r="J388" s="33"/>
      <c r="K388" s="34" t="s">
        <v>336</v>
      </c>
      <c r="L388" s="34"/>
    </row>
    <row r="389" spans="1:12" s="24" customFormat="1" ht="11.25">
      <c r="A389" s="58" t="s">
        <v>465</v>
      </c>
      <c r="B389" s="34" t="s">
        <v>337</v>
      </c>
      <c r="C389" s="54">
        <v>2</v>
      </c>
      <c r="D389" s="33">
        <f t="shared" si="56"/>
        <v>10</v>
      </c>
      <c r="E389" s="33"/>
      <c r="F389" s="33">
        <v>10</v>
      </c>
      <c r="G389" s="33"/>
      <c r="H389" s="33"/>
      <c r="I389" s="33"/>
      <c r="J389" s="33"/>
      <c r="K389" s="34" t="s">
        <v>338</v>
      </c>
      <c r="L389" s="34"/>
    </row>
    <row r="390" spans="1:12" s="24" customFormat="1" ht="22.5">
      <c r="A390" s="58" t="s">
        <v>467</v>
      </c>
      <c r="B390" s="55" t="s">
        <v>28</v>
      </c>
      <c r="C390" s="54">
        <v>2</v>
      </c>
      <c r="D390" s="33">
        <f t="shared" si="56"/>
        <v>13</v>
      </c>
      <c r="E390" s="33">
        <v>5</v>
      </c>
      <c r="F390" s="33">
        <v>8</v>
      </c>
      <c r="G390" s="33"/>
      <c r="H390" s="33"/>
      <c r="I390" s="33"/>
      <c r="J390" s="33"/>
      <c r="K390" s="55" t="s">
        <v>339</v>
      </c>
      <c r="L390" s="34"/>
    </row>
    <row r="391" spans="1:12" s="24" customFormat="1" ht="22.5">
      <c r="A391" s="58" t="s">
        <v>468</v>
      </c>
      <c r="B391" s="55" t="s">
        <v>28</v>
      </c>
      <c r="C391" s="54">
        <v>2</v>
      </c>
      <c r="D391" s="33">
        <f t="shared" si="56"/>
        <v>2</v>
      </c>
      <c r="E391" s="33">
        <v>1</v>
      </c>
      <c r="F391" s="33">
        <v>1</v>
      </c>
      <c r="G391" s="33"/>
      <c r="H391" s="33"/>
      <c r="I391" s="33"/>
      <c r="J391" s="33"/>
      <c r="K391" s="55" t="s">
        <v>339</v>
      </c>
      <c r="L391" s="34" t="s">
        <v>17</v>
      </c>
    </row>
    <row r="392" spans="1:12" s="24" customFormat="1" ht="22.5">
      <c r="A392" s="58" t="s">
        <v>469</v>
      </c>
      <c r="B392" s="34" t="s">
        <v>340</v>
      </c>
      <c r="C392" s="54">
        <v>2</v>
      </c>
      <c r="D392" s="33">
        <f t="shared" si="56"/>
        <v>15</v>
      </c>
      <c r="E392" s="33"/>
      <c r="F392" s="33">
        <v>15</v>
      </c>
      <c r="G392" s="33"/>
      <c r="H392" s="33"/>
      <c r="I392" s="33"/>
      <c r="J392" s="33"/>
      <c r="K392" s="34" t="s">
        <v>341</v>
      </c>
      <c r="L392" s="34"/>
    </row>
    <row r="393" spans="1:12" s="24" customFormat="1" ht="11.25">
      <c r="A393" s="58" t="s">
        <v>470</v>
      </c>
      <c r="B393" s="55" t="s">
        <v>317</v>
      </c>
      <c r="C393" s="54">
        <v>2</v>
      </c>
      <c r="D393" s="33">
        <f t="shared" si="56"/>
        <v>15</v>
      </c>
      <c r="E393" s="33">
        <v>10</v>
      </c>
      <c r="F393" s="33">
        <v>5</v>
      </c>
      <c r="G393" s="33"/>
      <c r="H393" s="33"/>
      <c r="I393" s="33"/>
      <c r="J393" s="33"/>
      <c r="K393" s="34" t="s">
        <v>190</v>
      </c>
      <c r="L393" s="34"/>
    </row>
    <row r="394" spans="1:12" s="24" customFormat="1" ht="11.25">
      <c r="A394" s="58" t="s">
        <v>472</v>
      </c>
      <c r="B394" s="34" t="s">
        <v>35</v>
      </c>
      <c r="C394" s="54">
        <v>2</v>
      </c>
      <c r="D394" s="33">
        <f t="shared" si="56"/>
        <v>15</v>
      </c>
      <c r="E394" s="33"/>
      <c r="F394" s="33"/>
      <c r="G394" s="33">
        <v>10</v>
      </c>
      <c r="H394" s="33">
        <v>5</v>
      </c>
      <c r="I394" s="33"/>
      <c r="J394" s="33"/>
      <c r="K394" s="34" t="s">
        <v>188</v>
      </c>
      <c r="L394" s="34"/>
    </row>
    <row r="395" spans="1:12" s="24" customFormat="1" ht="11.25">
      <c r="A395" s="58" t="s">
        <v>473</v>
      </c>
      <c r="B395" s="34" t="s">
        <v>18</v>
      </c>
      <c r="C395" s="54">
        <v>2</v>
      </c>
      <c r="D395" s="33">
        <f t="shared" si="56"/>
        <v>15</v>
      </c>
      <c r="E395" s="33"/>
      <c r="F395" s="33"/>
      <c r="G395" s="33">
        <v>10</v>
      </c>
      <c r="H395" s="33">
        <v>5</v>
      </c>
      <c r="I395" s="33"/>
      <c r="J395" s="33"/>
      <c r="K395" s="34" t="s">
        <v>188</v>
      </c>
      <c r="L395" s="34"/>
    </row>
    <row r="396" spans="1:12" s="24" customFormat="1" ht="11.25">
      <c r="A396" s="58" t="s">
        <v>474</v>
      </c>
      <c r="B396" s="55" t="s">
        <v>342</v>
      </c>
      <c r="C396" s="54">
        <v>2</v>
      </c>
      <c r="D396" s="33">
        <f t="shared" si="56"/>
        <v>10</v>
      </c>
      <c r="E396" s="33"/>
      <c r="F396" s="33">
        <v>10</v>
      </c>
      <c r="G396" s="33"/>
      <c r="H396" s="33"/>
      <c r="I396" s="33"/>
      <c r="J396" s="33"/>
      <c r="K396" s="34" t="s">
        <v>343</v>
      </c>
      <c r="L396" s="34"/>
    </row>
    <row r="397" spans="1:12" s="24" customFormat="1" ht="11.25">
      <c r="A397" s="58" t="s">
        <v>475</v>
      </c>
      <c r="B397" s="55" t="s">
        <v>342</v>
      </c>
      <c r="C397" s="54">
        <v>2</v>
      </c>
      <c r="D397" s="33">
        <f t="shared" si="56"/>
        <v>5</v>
      </c>
      <c r="E397" s="33"/>
      <c r="F397" s="33">
        <v>5</v>
      </c>
      <c r="G397" s="33"/>
      <c r="H397" s="33"/>
      <c r="I397" s="33"/>
      <c r="J397" s="33"/>
      <c r="K397" s="34" t="s">
        <v>343</v>
      </c>
      <c r="L397" s="34" t="s">
        <v>17</v>
      </c>
    </row>
    <row r="398" spans="1:12" s="24" customFormat="1" ht="22.5">
      <c r="A398" s="58" t="s">
        <v>477</v>
      </c>
      <c r="B398" s="55" t="s">
        <v>344</v>
      </c>
      <c r="C398" s="54">
        <v>2</v>
      </c>
      <c r="D398" s="33">
        <f t="shared" si="56"/>
        <v>10</v>
      </c>
      <c r="E398" s="33"/>
      <c r="F398" s="33">
        <v>10</v>
      </c>
      <c r="G398" s="33"/>
      <c r="H398" s="33"/>
      <c r="I398" s="33"/>
      <c r="J398" s="33"/>
      <c r="K398" s="34" t="s">
        <v>345</v>
      </c>
      <c r="L398" s="34"/>
    </row>
    <row r="399" spans="1:12" s="24" customFormat="1" ht="22.5">
      <c r="A399" s="58" t="s">
        <v>479</v>
      </c>
      <c r="B399" s="34" t="s">
        <v>346</v>
      </c>
      <c r="C399" s="54">
        <v>2</v>
      </c>
      <c r="D399" s="33">
        <f t="shared" si="56"/>
        <v>10</v>
      </c>
      <c r="E399" s="33"/>
      <c r="F399" s="33">
        <v>10</v>
      </c>
      <c r="G399" s="33"/>
      <c r="H399" s="33"/>
      <c r="I399" s="33"/>
      <c r="J399" s="33"/>
      <c r="K399" s="34" t="s">
        <v>347</v>
      </c>
      <c r="L399" s="34"/>
    </row>
    <row r="400" spans="1:12" s="24" customFormat="1" ht="11.25">
      <c r="A400" s="58" t="s">
        <v>481</v>
      </c>
      <c r="B400" s="34" t="s">
        <v>155</v>
      </c>
      <c r="C400" s="54">
        <v>2</v>
      </c>
      <c r="D400" s="33">
        <f t="shared" si="56"/>
        <v>15</v>
      </c>
      <c r="E400" s="33"/>
      <c r="F400" s="33">
        <v>15</v>
      </c>
      <c r="G400" s="33"/>
      <c r="H400" s="33"/>
      <c r="I400" s="33"/>
      <c r="J400" s="33"/>
      <c r="K400" s="34" t="s">
        <v>348</v>
      </c>
      <c r="L400" s="34"/>
    </row>
    <row r="401" spans="1:12" s="24" customFormat="1" ht="67.5">
      <c r="A401" s="58" t="s">
        <v>483</v>
      </c>
      <c r="B401" s="34" t="s">
        <v>349</v>
      </c>
      <c r="C401" s="54">
        <v>2</v>
      </c>
      <c r="D401" s="33">
        <f t="shared" si="56"/>
        <v>15</v>
      </c>
      <c r="E401" s="33"/>
      <c r="F401" s="33">
        <v>15</v>
      </c>
      <c r="G401" s="33"/>
      <c r="H401" s="33"/>
      <c r="I401" s="33"/>
      <c r="J401" s="33"/>
      <c r="K401" s="34" t="s">
        <v>350</v>
      </c>
      <c r="L401" s="34"/>
    </row>
    <row r="402" spans="1:12" s="24" customFormat="1" ht="67.5">
      <c r="A402" s="58" t="s">
        <v>485</v>
      </c>
      <c r="B402" s="34" t="s">
        <v>349</v>
      </c>
      <c r="C402" s="54">
        <v>2</v>
      </c>
      <c r="D402" s="33">
        <f t="shared" si="56"/>
        <v>5</v>
      </c>
      <c r="E402" s="33"/>
      <c r="F402" s="33">
        <v>5</v>
      </c>
      <c r="G402" s="33"/>
      <c r="H402" s="33"/>
      <c r="I402" s="33"/>
      <c r="J402" s="33"/>
      <c r="K402" s="34" t="s">
        <v>350</v>
      </c>
      <c r="L402" s="34" t="s">
        <v>17</v>
      </c>
    </row>
    <row r="403" spans="1:12" s="24" customFormat="1" ht="33.75">
      <c r="A403" s="58" t="s">
        <v>487</v>
      </c>
      <c r="B403" s="34" t="s">
        <v>30</v>
      </c>
      <c r="C403" s="54">
        <v>2</v>
      </c>
      <c r="D403" s="33">
        <f t="shared" si="56"/>
        <v>10</v>
      </c>
      <c r="E403" s="33"/>
      <c r="F403" s="33">
        <v>10</v>
      </c>
      <c r="G403" s="33"/>
      <c r="H403" s="33"/>
      <c r="I403" s="33"/>
      <c r="J403" s="33"/>
      <c r="K403" s="34" t="s">
        <v>351</v>
      </c>
      <c r="L403" s="34"/>
    </row>
    <row r="404" spans="1:12" s="24" customFormat="1" ht="33.75">
      <c r="A404" s="58" t="s">
        <v>489</v>
      </c>
      <c r="B404" s="34" t="s">
        <v>30</v>
      </c>
      <c r="C404" s="54">
        <v>2</v>
      </c>
      <c r="D404" s="33">
        <f t="shared" si="56"/>
        <v>4</v>
      </c>
      <c r="E404" s="33"/>
      <c r="F404" s="33">
        <v>4</v>
      </c>
      <c r="G404" s="33"/>
      <c r="H404" s="33"/>
      <c r="I404" s="33"/>
      <c r="J404" s="33"/>
      <c r="K404" s="34" t="s">
        <v>351</v>
      </c>
      <c r="L404" s="34" t="s">
        <v>17</v>
      </c>
    </row>
    <row r="405" spans="1:12" s="24" customFormat="1" ht="11.25">
      <c r="A405" s="58" t="s">
        <v>490</v>
      </c>
      <c r="B405" s="34" t="s">
        <v>176</v>
      </c>
      <c r="C405" s="54">
        <v>2</v>
      </c>
      <c r="D405" s="33">
        <f t="shared" si="56"/>
        <v>10</v>
      </c>
      <c r="E405" s="33"/>
      <c r="F405" s="33">
        <v>10</v>
      </c>
      <c r="G405" s="33"/>
      <c r="H405" s="33"/>
      <c r="I405" s="33"/>
      <c r="J405" s="33"/>
      <c r="K405" s="34" t="s">
        <v>352</v>
      </c>
      <c r="L405" s="34"/>
    </row>
    <row r="406" spans="1:12" s="24" customFormat="1" ht="11.25">
      <c r="A406" s="58" t="s">
        <v>491</v>
      </c>
      <c r="B406" s="55" t="s">
        <v>353</v>
      </c>
      <c r="C406" s="54">
        <v>2</v>
      </c>
      <c r="D406" s="33">
        <f t="shared" si="56"/>
        <v>15</v>
      </c>
      <c r="E406" s="33"/>
      <c r="F406" s="33">
        <v>15</v>
      </c>
      <c r="G406" s="33"/>
      <c r="H406" s="33"/>
      <c r="I406" s="33"/>
      <c r="J406" s="33"/>
      <c r="K406" s="41" t="s">
        <v>354</v>
      </c>
      <c r="L406" s="34"/>
    </row>
    <row r="407" spans="1:12" s="24" customFormat="1" ht="11.25">
      <c r="A407" s="58" t="s">
        <v>492</v>
      </c>
      <c r="B407" s="38" t="s">
        <v>230</v>
      </c>
      <c r="C407" s="54">
        <v>2</v>
      </c>
      <c r="D407" s="33">
        <f t="shared" si="56"/>
        <v>15</v>
      </c>
      <c r="E407" s="33"/>
      <c r="F407" s="33">
        <v>15</v>
      </c>
      <c r="G407" s="33"/>
      <c r="H407" s="33"/>
      <c r="I407" s="33"/>
      <c r="J407" s="33"/>
      <c r="K407" s="34" t="s">
        <v>355</v>
      </c>
      <c r="L407" s="34"/>
    </row>
    <row r="408" spans="1:12" s="24" customFormat="1" ht="22.5">
      <c r="A408" s="58" t="s">
        <v>494</v>
      </c>
      <c r="B408" s="34" t="s">
        <v>134</v>
      </c>
      <c r="C408" s="54">
        <v>2</v>
      </c>
      <c r="D408" s="33">
        <f t="shared" si="56"/>
        <v>15</v>
      </c>
      <c r="E408" s="33"/>
      <c r="F408" s="33"/>
      <c r="G408" s="33"/>
      <c r="H408" s="33"/>
      <c r="I408" s="33">
        <v>10</v>
      </c>
      <c r="J408" s="33">
        <v>5</v>
      </c>
      <c r="K408" s="34" t="s">
        <v>356</v>
      </c>
      <c r="L408" s="34"/>
    </row>
    <row r="409" spans="1:12" s="24" customFormat="1" ht="56.25">
      <c r="A409" s="58" t="s">
        <v>497</v>
      </c>
      <c r="B409" s="34" t="s">
        <v>199</v>
      </c>
      <c r="C409" s="54">
        <v>2</v>
      </c>
      <c r="D409" s="33">
        <f t="shared" si="56"/>
        <v>15</v>
      </c>
      <c r="E409" s="33"/>
      <c r="F409" s="33"/>
      <c r="G409" s="33"/>
      <c r="H409" s="33"/>
      <c r="I409" s="33">
        <v>10</v>
      </c>
      <c r="J409" s="33">
        <v>5</v>
      </c>
      <c r="K409" s="34" t="s">
        <v>357</v>
      </c>
      <c r="L409" s="34"/>
    </row>
    <row r="410" spans="1:12" s="24" customFormat="1" ht="11.25">
      <c r="A410" s="58" t="s">
        <v>499</v>
      </c>
      <c r="B410" s="34" t="s">
        <v>274</v>
      </c>
      <c r="C410" s="54">
        <v>2</v>
      </c>
      <c r="D410" s="33">
        <f t="shared" si="56"/>
        <v>15</v>
      </c>
      <c r="E410" s="33"/>
      <c r="F410" s="33"/>
      <c r="G410" s="33"/>
      <c r="H410" s="33"/>
      <c r="I410" s="33">
        <v>10</v>
      </c>
      <c r="J410" s="33">
        <v>5</v>
      </c>
      <c r="K410" s="55" t="s">
        <v>358</v>
      </c>
      <c r="L410" s="34"/>
    </row>
    <row r="411" spans="1:12" s="24" customFormat="1" ht="11.25">
      <c r="A411" s="58" t="s">
        <v>501</v>
      </c>
      <c r="B411" s="34" t="s">
        <v>13</v>
      </c>
      <c r="C411" s="54">
        <v>2</v>
      </c>
      <c r="D411" s="33">
        <f t="shared" si="56"/>
        <v>15</v>
      </c>
      <c r="E411" s="33">
        <v>15</v>
      </c>
      <c r="F411" s="33"/>
      <c r="G411" s="33"/>
      <c r="H411" s="33"/>
      <c r="I411" s="33"/>
      <c r="J411" s="33"/>
      <c r="K411" s="34" t="s">
        <v>359</v>
      </c>
      <c r="L411" s="34"/>
    </row>
    <row r="412" spans="1:12" s="24" customFormat="1" ht="11.25">
      <c r="A412" s="58" t="s">
        <v>507</v>
      </c>
      <c r="B412" s="34" t="s">
        <v>13</v>
      </c>
      <c r="C412" s="54">
        <v>2</v>
      </c>
      <c r="D412" s="33">
        <f t="shared" si="56"/>
        <v>5</v>
      </c>
      <c r="E412" s="33">
        <v>5</v>
      </c>
      <c r="F412" s="33"/>
      <c r="G412" s="33"/>
      <c r="H412" s="33"/>
      <c r="I412" s="33"/>
      <c r="J412" s="33"/>
      <c r="K412" s="34" t="s">
        <v>359</v>
      </c>
      <c r="L412" s="34" t="s">
        <v>17</v>
      </c>
    </row>
    <row r="413" spans="1:12" s="24" customFormat="1" ht="11.25">
      <c r="A413" s="58" t="s">
        <v>509</v>
      </c>
      <c r="B413" s="34" t="s">
        <v>360</v>
      </c>
      <c r="C413" s="54">
        <v>2</v>
      </c>
      <c r="D413" s="33">
        <f t="shared" si="56"/>
        <v>10</v>
      </c>
      <c r="E413" s="33">
        <v>10</v>
      </c>
      <c r="F413" s="33"/>
      <c r="G413" s="33"/>
      <c r="H413" s="33"/>
      <c r="I413" s="33"/>
      <c r="J413" s="33"/>
      <c r="K413" s="34" t="s">
        <v>359</v>
      </c>
      <c r="L413" s="34"/>
    </row>
    <row r="414" spans="1:12" s="24" customFormat="1" ht="11.25">
      <c r="A414" s="58" t="s">
        <v>511</v>
      </c>
      <c r="B414" s="34" t="s">
        <v>361</v>
      </c>
      <c r="C414" s="54">
        <v>2</v>
      </c>
      <c r="D414" s="33">
        <f t="shared" si="56"/>
        <v>15</v>
      </c>
      <c r="E414" s="33">
        <v>15</v>
      </c>
      <c r="F414" s="33"/>
      <c r="G414" s="33"/>
      <c r="H414" s="33"/>
      <c r="I414" s="33"/>
      <c r="J414" s="33"/>
      <c r="K414" s="34" t="s">
        <v>359</v>
      </c>
      <c r="L414" s="34"/>
    </row>
    <row r="415" spans="1:12" s="24" customFormat="1" ht="22.5">
      <c r="A415" s="58" t="s">
        <v>517</v>
      </c>
      <c r="B415" s="34" t="s">
        <v>362</v>
      </c>
      <c r="C415" s="54">
        <v>2</v>
      </c>
      <c r="D415" s="33">
        <f t="shared" si="56"/>
        <v>15</v>
      </c>
      <c r="E415" s="33">
        <v>10</v>
      </c>
      <c r="F415" s="33">
        <v>5</v>
      </c>
      <c r="G415" s="33"/>
      <c r="H415" s="33"/>
      <c r="I415" s="33"/>
      <c r="J415" s="33"/>
      <c r="K415" s="34" t="s">
        <v>363</v>
      </c>
      <c r="L415" s="34"/>
    </row>
    <row r="416" spans="1:12" s="24" customFormat="1" ht="22.5">
      <c r="A416" s="58" t="s">
        <v>518</v>
      </c>
      <c r="B416" s="34" t="s">
        <v>364</v>
      </c>
      <c r="C416" s="54">
        <v>2</v>
      </c>
      <c r="D416" s="33">
        <f t="shared" si="56"/>
        <v>10</v>
      </c>
      <c r="E416" s="33">
        <v>5</v>
      </c>
      <c r="F416" s="33">
        <v>5</v>
      </c>
      <c r="G416" s="33"/>
      <c r="H416" s="33"/>
      <c r="I416" s="33"/>
      <c r="J416" s="33"/>
      <c r="K416" s="34" t="s">
        <v>365</v>
      </c>
      <c r="L416" s="34"/>
    </row>
    <row r="417" spans="1:12" s="24" customFormat="1" ht="11.25">
      <c r="A417" s="58" t="s">
        <v>519</v>
      </c>
      <c r="B417" s="34" t="s">
        <v>366</v>
      </c>
      <c r="C417" s="54">
        <v>2</v>
      </c>
      <c r="D417" s="33">
        <f t="shared" si="56"/>
        <v>15</v>
      </c>
      <c r="E417" s="33"/>
      <c r="F417" s="33">
        <v>15</v>
      </c>
      <c r="G417" s="33"/>
      <c r="H417" s="33"/>
      <c r="I417" s="33"/>
      <c r="J417" s="33"/>
      <c r="K417" s="55" t="s">
        <v>367</v>
      </c>
      <c r="L417" s="34"/>
    </row>
    <row r="418" spans="1:12" s="24" customFormat="1" ht="22.5">
      <c r="A418" s="58" t="s">
        <v>520</v>
      </c>
      <c r="B418" s="34" t="s">
        <v>243</v>
      </c>
      <c r="C418" s="54">
        <v>2</v>
      </c>
      <c r="D418" s="33">
        <f t="shared" si="56"/>
        <v>12</v>
      </c>
      <c r="E418" s="33"/>
      <c r="F418" s="33">
        <v>12</v>
      </c>
      <c r="G418" s="33"/>
      <c r="H418" s="33"/>
      <c r="I418" s="33"/>
      <c r="J418" s="33"/>
      <c r="K418" s="34" t="s">
        <v>368</v>
      </c>
      <c r="L418" s="34"/>
    </row>
    <row r="419" spans="1:12" s="24" customFormat="1" ht="22.5">
      <c r="A419" s="58" t="s">
        <v>521</v>
      </c>
      <c r="B419" s="34" t="s">
        <v>243</v>
      </c>
      <c r="C419" s="54">
        <v>2</v>
      </c>
      <c r="D419" s="33">
        <f t="shared" si="56"/>
        <v>3</v>
      </c>
      <c r="E419" s="33"/>
      <c r="F419" s="33">
        <v>3</v>
      </c>
      <c r="G419" s="33"/>
      <c r="H419" s="33"/>
      <c r="I419" s="33"/>
      <c r="J419" s="33"/>
      <c r="K419" s="34" t="s">
        <v>368</v>
      </c>
      <c r="L419" s="34" t="s">
        <v>17</v>
      </c>
    </row>
    <row r="420" spans="1:12" s="24" customFormat="1" ht="33.75">
      <c r="A420" s="58" t="s">
        <v>522</v>
      </c>
      <c r="B420" s="55" t="s">
        <v>138</v>
      </c>
      <c r="C420" s="54">
        <v>2</v>
      </c>
      <c r="D420" s="33">
        <f t="shared" si="56"/>
        <v>14</v>
      </c>
      <c r="E420" s="33"/>
      <c r="F420" s="33">
        <v>14</v>
      </c>
      <c r="G420" s="33"/>
      <c r="H420" s="33"/>
      <c r="I420" s="33"/>
      <c r="J420" s="33"/>
      <c r="K420" s="34" t="s">
        <v>369</v>
      </c>
      <c r="L420" s="34"/>
    </row>
    <row r="421" spans="1:12" s="24" customFormat="1" ht="22.5">
      <c r="A421" s="58" t="s">
        <v>523</v>
      </c>
      <c r="B421" s="34" t="s">
        <v>144</v>
      </c>
      <c r="C421" s="54">
        <v>2</v>
      </c>
      <c r="D421" s="33">
        <f t="shared" si="56"/>
        <v>10</v>
      </c>
      <c r="E421" s="33"/>
      <c r="F421" s="33">
        <v>10</v>
      </c>
      <c r="G421" s="33"/>
      <c r="H421" s="33"/>
      <c r="I421" s="33"/>
      <c r="J421" s="33"/>
      <c r="K421" s="34" t="s">
        <v>370</v>
      </c>
      <c r="L421" s="34"/>
    </row>
    <row r="422" spans="1:12" s="24" customFormat="1" ht="11.25">
      <c r="A422" s="58" t="s">
        <v>524</v>
      </c>
      <c r="B422" s="34" t="s">
        <v>194</v>
      </c>
      <c r="C422" s="54">
        <v>2</v>
      </c>
      <c r="D422" s="33">
        <f t="shared" si="56"/>
        <v>20</v>
      </c>
      <c r="E422" s="33"/>
      <c r="F422" s="33">
        <v>20</v>
      </c>
      <c r="G422" s="33"/>
      <c r="H422" s="33"/>
      <c r="I422" s="33"/>
      <c r="J422" s="33"/>
      <c r="K422" s="55" t="s">
        <v>371</v>
      </c>
      <c r="L422" s="34"/>
    </row>
    <row r="423" spans="1:12" s="24" customFormat="1" ht="11.25">
      <c r="A423" s="58" t="s">
        <v>525</v>
      </c>
      <c r="B423" s="34" t="s">
        <v>372</v>
      </c>
      <c r="C423" s="54">
        <v>2</v>
      </c>
      <c r="D423" s="33">
        <f t="shared" si="56"/>
        <v>20</v>
      </c>
      <c r="E423" s="33"/>
      <c r="F423" s="33">
        <v>20</v>
      </c>
      <c r="G423" s="33"/>
      <c r="H423" s="33"/>
      <c r="I423" s="33"/>
      <c r="J423" s="33"/>
      <c r="K423" s="34" t="s">
        <v>373</v>
      </c>
      <c r="L423" s="34"/>
    </row>
    <row r="424" spans="1:12" s="24" customFormat="1" ht="22.5">
      <c r="A424" s="58" t="s">
        <v>526</v>
      </c>
      <c r="B424" s="34" t="s">
        <v>374</v>
      </c>
      <c r="C424" s="54">
        <v>2</v>
      </c>
      <c r="D424" s="33">
        <f t="shared" si="56"/>
        <v>10</v>
      </c>
      <c r="E424" s="33">
        <v>10</v>
      </c>
      <c r="F424" s="33"/>
      <c r="G424" s="33"/>
      <c r="H424" s="33"/>
      <c r="I424" s="33"/>
      <c r="J424" s="33"/>
      <c r="K424" s="34" t="s">
        <v>375</v>
      </c>
      <c r="L424" s="34"/>
    </row>
    <row r="425" spans="1:12" s="24" customFormat="1" ht="22.5">
      <c r="A425" s="58" t="s">
        <v>527</v>
      </c>
      <c r="B425" s="34" t="s">
        <v>374</v>
      </c>
      <c r="C425" s="54">
        <v>2</v>
      </c>
      <c r="D425" s="33">
        <f t="shared" si="56"/>
        <v>4</v>
      </c>
      <c r="E425" s="33">
        <v>4</v>
      </c>
      <c r="F425" s="33"/>
      <c r="G425" s="33"/>
      <c r="H425" s="33"/>
      <c r="I425" s="33"/>
      <c r="J425" s="33"/>
      <c r="K425" s="34" t="s">
        <v>375</v>
      </c>
      <c r="L425" s="34" t="s">
        <v>17</v>
      </c>
    </row>
    <row r="426" spans="1:12" s="24" customFormat="1" ht="22.5">
      <c r="A426" s="58" t="s">
        <v>528</v>
      </c>
      <c r="B426" s="55" t="s">
        <v>239</v>
      </c>
      <c r="C426" s="54">
        <v>2</v>
      </c>
      <c r="D426" s="33">
        <f t="shared" si="56"/>
        <v>15</v>
      </c>
      <c r="E426" s="33">
        <v>15</v>
      </c>
      <c r="F426" s="33"/>
      <c r="G426" s="33"/>
      <c r="H426" s="33"/>
      <c r="I426" s="33"/>
      <c r="J426" s="33"/>
      <c r="K426" s="34" t="s">
        <v>376</v>
      </c>
      <c r="L426" s="34"/>
    </row>
    <row r="427" spans="1:12" s="24" customFormat="1" ht="11.25">
      <c r="A427" s="58" t="s">
        <v>529</v>
      </c>
      <c r="B427" s="55" t="s">
        <v>377</v>
      </c>
      <c r="C427" s="54">
        <v>2</v>
      </c>
      <c r="D427" s="33">
        <f t="shared" si="56"/>
        <v>14</v>
      </c>
      <c r="E427" s="33">
        <v>14</v>
      </c>
      <c r="F427" s="33"/>
      <c r="G427" s="33"/>
      <c r="H427" s="33"/>
      <c r="I427" s="33"/>
      <c r="J427" s="33"/>
      <c r="K427" s="34" t="s">
        <v>378</v>
      </c>
      <c r="L427" s="34"/>
    </row>
    <row r="428" spans="1:12" s="24" customFormat="1" ht="11.25">
      <c r="A428" s="58" t="s">
        <v>530</v>
      </c>
      <c r="B428" s="55" t="s">
        <v>379</v>
      </c>
      <c r="C428" s="54">
        <v>2</v>
      </c>
      <c r="D428" s="33">
        <f t="shared" si="56"/>
        <v>14</v>
      </c>
      <c r="E428" s="33">
        <v>14</v>
      </c>
      <c r="F428" s="33"/>
      <c r="G428" s="33"/>
      <c r="H428" s="33"/>
      <c r="I428" s="33"/>
      <c r="J428" s="33"/>
      <c r="K428" s="34" t="s">
        <v>380</v>
      </c>
      <c r="L428" s="34"/>
    </row>
    <row r="429" spans="1:12" s="25" customFormat="1" ht="11.25">
      <c r="A429" s="60">
        <v>9020</v>
      </c>
      <c r="B429" s="59" t="s">
        <v>448</v>
      </c>
      <c r="C429" s="53"/>
      <c r="D429" s="29">
        <f>SUM(D430:D437)</f>
        <v>400</v>
      </c>
      <c r="E429" s="29">
        <f t="shared" ref="E429:J429" si="57">SUM(E430:E437)</f>
        <v>200</v>
      </c>
      <c r="F429" s="29">
        <f t="shared" si="57"/>
        <v>100</v>
      </c>
      <c r="G429" s="29">
        <f t="shared" si="57"/>
        <v>0</v>
      </c>
      <c r="H429" s="29">
        <f t="shared" si="57"/>
        <v>0</v>
      </c>
      <c r="I429" s="29">
        <f t="shared" si="57"/>
        <v>80</v>
      </c>
      <c r="J429" s="29">
        <f t="shared" si="57"/>
        <v>20</v>
      </c>
      <c r="K429" s="30"/>
      <c r="L429" s="53"/>
    </row>
    <row r="430" spans="1:12" s="24" customFormat="1" ht="45">
      <c r="A430" s="61" t="s">
        <v>459</v>
      </c>
      <c r="B430" s="47" t="s">
        <v>77</v>
      </c>
      <c r="C430" s="37">
        <v>2</v>
      </c>
      <c r="D430" s="33">
        <f t="shared" ref="D430:D448" si="58">E430+F430+G430+H430+I430+J430</f>
        <v>50</v>
      </c>
      <c r="E430" s="37">
        <v>35</v>
      </c>
      <c r="F430" s="37">
        <v>15</v>
      </c>
      <c r="G430" s="37"/>
      <c r="H430" s="37"/>
      <c r="I430" s="37"/>
      <c r="J430" s="37"/>
      <c r="K430" s="34" t="s">
        <v>381</v>
      </c>
      <c r="L430" s="37"/>
    </row>
    <row r="431" spans="1:12" s="24" customFormat="1" ht="45">
      <c r="A431" s="61" t="s">
        <v>460</v>
      </c>
      <c r="B431" s="47" t="s">
        <v>382</v>
      </c>
      <c r="C431" s="37">
        <v>2</v>
      </c>
      <c r="D431" s="33">
        <f t="shared" si="58"/>
        <v>50</v>
      </c>
      <c r="E431" s="37"/>
      <c r="F431" s="37"/>
      <c r="G431" s="37"/>
      <c r="H431" s="37"/>
      <c r="I431" s="37">
        <v>40</v>
      </c>
      <c r="J431" s="37">
        <v>10</v>
      </c>
      <c r="K431" s="34" t="s">
        <v>383</v>
      </c>
      <c r="L431" s="37"/>
    </row>
    <row r="432" spans="1:12" s="24" customFormat="1" ht="56.25">
      <c r="A432" s="61" t="s">
        <v>461</v>
      </c>
      <c r="B432" s="47" t="s">
        <v>30</v>
      </c>
      <c r="C432" s="37">
        <v>2</v>
      </c>
      <c r="D432" s="33">
        <f t="shared" si="58"/>
        <v>50</v>
      </c>
      <c r="E432" s="37"/>
      <c r="F432" s="37">
        <v>50</v>
      </c>
      <c r="G432" s="37"/>
      <c r="H432" s="37"/>
      <c r="I432" s="37"/>
      <c r="J432" s="37"/>
      <c r="K432" s="34" t="s">
        <v>384</v>
      </c>
      <c r="L432" s="37"/>
    </row>
    <row r="433" spans="1:12" s="24" customFormat="1" ht="22.5">
      <c r="A433" s="61" t="s">
        <v>462</v>
      </c>
      <c r="B433" s="47" t="s">
        <v>28</v>
      </c>
      <c r="C433" s="37">
        <v>2</v>
      </c>
      <c r="D433" s="33">
        <f t="shared" si="58"/>
        <v>50</v>
      </c>
      <c r="E433" s="37">
        <v>35</v>
      </c>
      <c r="F433" s="37">
        <v>15</v>
      </c>
      <c r="G433" s="37"/>
      <c r="H433" s="37"/>
      <c r="I433" s="37"/>
      <c r="J433" s="37"/>
      <c r="K433" s="34" t="s">
        <v>385</v>
      </c>
      <c r="L433" s="37"/>
    </row>
    <row r="434" spans="1:12" s="24" customFormat="1" ht="11.25">
      <c r="A434" s="61" t="s">
        <v>463</v>
      </c>
      <c r="B434" s="47" t="s">
        <v>191</v>
      </c>
      <c r="C434" s="37">
        <v>2</v>
      </c>
      <c r="D434" s="33">
        <f t="shared" si="58"/>
        <v>50</v>
      </c>
      <c r="E434" s="37">
        <v>40</v>
      </c>
      <c r="F434" s="37">
        <v>10</v>
      </c>
      <c r="G434" s="37"/>
      <c r="H434" s="37"/>
      <c r="I434" s="37"/>
      <c r="J434" s="37"/>
      <c r="K434" s="34" t="s">
        <v>386</v>
      </c>
      <c r="L434" s="37"/>
    </row>
    <row r="435" spans="1:12" s="24" customFormat="1" ht="11.25">
      <c r="A435" s="61" t="s">
        <v>465</v>
      </c>
      <c r="B435" s="47" t="s">
        <v>13</v>
      </c>
      <c r="C435" s="37">
        <v>2</v>
      </c>
      <c r="D435" s="33">
        <f t="shared" si="58"/>
        <v>50</v>
      </c>
      <c r="E435" s="37">
        <v>50</v>
      </c>
      <c r="F435" s="37"/>
      <c r="G435" s="37"/>
      <c r="H435" s="37"/>
      <c r="I435" s="37"/>
      <c r="J435" s="37"/>
      <c r="K435" s="34" t="s">
        <v>387</v>
      </c>
      <c r="L435" s="37"/>
    </row>
    <row r="436" spans="1:12" s="24" customFormat="1" ht="45">
      <c r="A436" s="61" t="s">
        <v>467</v>
      </c>
      <c r="B436" s="47" t="s">
        <v>264</v>
      </c>
      <c r="C436" s="37">
        <v>2</v>
      </c>
      <c r="D436" s="33">
        <f t="shared" si="58"/>
        <v>50</v>
      </c>
      <c r="E436" s="37"/>
      <c r="F436" s="37"/>
      <c r="G436" s="37"/>
      <c r="H436" s="37"/>
      <c r="I436" s="37">
        <v>40</v>
      </c>
      <c r="J436" s="37">
        <v>10</v>
      </c>
      <c r="K436" s="34" t="s">
        <v>388</v>
      </c>
      <c r="L436" s="37"/>
    </row>
    <row r="437" spans="1:12" s="24" customFormat="1" ht="56.25">
      <c r="A437" s="61" t="s">
        <v>468</v>
      </c>
      <c r="B437" s="47" t="s">
        <v>25</v>
      </c>
      <c r="C437" s="37">
        <v>2</v>
      </c>
      <c r="D437" s="33">
        <f t="shared" si="58"/>
        <v>50</v>
      </c>
      <c r="E437" s="37">
        <v>40</v>
      </c>
      <c r="F437" s="37">
        <v>10</v>
      </c>
      <c r="G437" s="37"/>
      <c r="H437" s="37"/>
      <c r="I437" s="37"/>
      <c r="J437" s="37"/>
      <c r="K437" s="34" t="s">
        <v>389</v>
      </c>
      <c r="L437" s="37"/>
    </row>
    <row r="438" spans="1:12" s="25" customFormat="1" ht="11.25">
      <c r="A438" s="60">
        <v>9021</v>
      </c>
      <c r="B438" s="59" t="s">
        <v>449</v>
      </c>
      <c r="C438" s="53"/>
      <c r="D438" s="29">
        <f>SUM(D439:D442)</f>
        <v>200</v>
      </c>
      <c r="E438" s="29">
        <f>SUM(E439:E442)</f>
        <v>95</v>
      </c>
      <c r="F438" s="29">
        <f>SUM(F439:F442)</f>
        <v>105</v>
      </c>
      <c r="G438" s="29">
        <f>SUM(G439:G442)</f>
        <v>0</v>
      </c>
      <c r="H438" s="29">
        <f>SUM(H439:H442)</f>
        <v>0</v>
      </c>
      <c r="I438" s="53"/>
      <c r="J438" s="53"/>
      <c r="K438" s="30"/>
      <c r="L438" s="53"/>
    </row>
    <row r="439" spans="1:12" s="24" customFormat="1" ht="22.5">
      <c r="A439" s="61" t="s">
        <v>459</v>
      </c>
      <c r="B439" s="47" t="s">
        <v>28</v>
      </c>
      <c r="C439" s="37">
        <v>2</v>
      </c>
      <c r="D439" s="33">
        <f t="shared" si="58"/>
        <v>50</v>
      </c>
      <c r="E439" s="37">
        <v>15</v>
      </c>
      <c r="F439" s="37">
        <v>35</v>
      </c>
      <c r="G439" s="37"/>
      <c r="H439" s="37"/>
      <c r="I439" s="37"/>
      <c r="J439" s="37"/>
      <c r="K439" s="34" t="s">
        <v>390</v>
      </c>
      <c r="L439" s="37"/>
    </row>
    <row r="440" spans="1:12" s="24" customFormat="1" ht="33.75">
      <c r="A440" s="61" t="s">
        <v>460</v>
      </c>
      <c r="B440" s="47" t="s">
        <v>23</v>
      </c>
      <c r="C440" s="37">
        <v>2</v>
      </c>
      <c r="D440" s="33">
        <f t="shared" si="58"/>
        <v>50</v>
      </c>
      <c r="E440" s="37">
        <v>15</v>
      </c>
      <c r="F440" s="37">
        <v>35</v>
      </c>
      <c r="G440" s="37"/>
      <c r="H440" s="37"/>
      <c r="I440" s="37"/>
      <c r="J440" s="37"/>
      <c r="K440" s="34" t="s">
        <v>391</v>
      </c>
      <c r="L440" s="37"/>
    </row>
    <row r="441" spans="1:12" s="24" customFormat="1" ht="33.75">
      <c r="A441" s="61" t="s">
        <v>461</v>
      </c>
      <c r="B441" s="47" t="s">
        <v>77</v>
      </c>
      <c r="C441" s="37">
        <v>2</v>
      </c>
      <c r="D441" s="33">
        <f t="shared" si="58"/>
        <v>50</v>
      </c>
      <c r="E441" s="37">
        <v>15</v>
      </c>
      <c r="F441" s="37">
        <v>35</v>
      </c>
      <c r="G441" s="37"/>
      <c r="H441" s="37"/>
      <c r="I441" s="37"/>
      <c r="J441" s="37"/>
      <c r="K441" s="34" t="s">
        <v>392</v>
      </c>
      <c r="L441" s="37"/>
    </row>
    <row r="442" spans="1:12" s="24" customFormat="1" ht="22.5">
      <c r="A442" s="61" t="s">
        <v>462</v>
      </c>
      <c r="B442" s="47" t="s">
        <v>364</v>
      </c>
      <c r="C442" s="37">
        <v>2</v>
      </c>
      <c r="D442" s="33">
        <f t="shared" si="58"/>
        <v>50</v>
      </c>
      <c r="E442" s="37">
        <v>50</v>
      </c>
      <c r="F442" s="37"/>
      <c r="G442" s="37"/>
      <c r="H442" s="37"/>
      <c r="I442" s="37"/>
      <c r="J442" s="37"/>
      <c r="K442" s="34" t="s">
        <v>393</v>
      </c>
      <c r="L442" s="37"/>
    </row>
    <row r="443" spans="1:12" s="25" customFormat="1" ht="11.25">
      <c r="A443" s="60">
        <v>9022</v>
      </c>
      <c r="B443" s="59" t="s">
        <v>450</v>
      </c>
      <c r="C443" s="53"/>
      <c r="D443" s="29">
        <f t="shared" ref="D443:I443" si="59">D444+D445</f>
        <v>200</v>
      </c>
      <c r="E443" s="29">
        <f t="shared" si="59"/>
        <v>200</v>
      </c>
      <c r="F443" s="29">
        <f t="shared" si="59"/>
        <v>0</v>
      </c>
      <c r="G443" s="29">
        <f t="shared" si="59"/>
        <v>0</v>
      </c>
      <c r="H443" s="29">
        <f t="shared" si="59"/>
        <v>0</v>
      </c>
      <c r="I443" s="29">
        <f t="shared" si="59"/>
        <v>0</v>
      </c>
      <c r="J443" s="53"/>
      <c r="K443" s="30"/>
      <c r="L443" s="53"/>
    </row>
    <row r="444" spans="1:12" s="24" customFormat="1" ht="11.25">
      <c r="A444" s="61" t="s">
        <v>459</v>
      </c>
      <c r="B444" s="47" t="s">
        <v>33</v>
      </c>
      <c r="C444" s="37">
        <v>2</v>
      </c>
      <c r="D444" s="33">
        <f t="shared" si="58"/>
        <v>100</v>
      </c>
      <c r="E444" s="37">
        <v>100</v>
      </c>
      <c r="F444" s="37"/>
      <c r="G444" s="37"/>
      <c r="H444" s="37"/>
      <c r="I444" s="37"/>
      <c r="J444" s="37"/>
      <c r="K444" s="34" t="s">
        <v>33</v>
      </c>
      <c r="L444" s="37"/>
    </row>
    <row r="445" spans="1:12" s="24" customFormat="1" ht="11.25">
      <c r="A445" s="61" t="s">
        <v>460</v>
      </c>
      <c r="B445" s="47" t="s">
        <v>13</v>
      </c>
      <c r="C445" s="37">
        <v>2</v>
      </c>
      <c r="D445" s="33">
        <f t="shared" si="58"/>
        <v>100</v>
      </c>
      <c r="E445" s="37">
        <v>100</v>
      </c>
      <c r="F445" s="37"/>
      <c r="G445" s="37"/>
      <c r="H445" s="37"/>
      <c r="I445" s="37"/>
      <c r="J445" s="37"/>
      <c r="K445" s="34" t="s">
        <v>394</v>
      </c>
      <c r="L445" s="37"/>
    </row>
    <row r="446" spans="1:12" s="25" customFormat="1" ht="11.25">
      <c r="A446" s="60">
        <v>9023</v>
      </c>
      <c r="B446" s="59" t="s">
        <v>451</v>
      </c>
      <c r="C446" s="53"/>
      <c r="D446" s="29">
        <f>SUM(D447:D463)</f>
        <v>400</v>
      </c>
      <c r="E446" s="29">
        <f t="shared" ref="E446:J446" si="60">SUM(E447:E463)</f>
        <v>232</v>
      </c>
      <c r="F446" s="29">
        <f t="shared" si="60"/>
        <v>123</v>
      </c>
      <c r="G446" s="29">
        <f t="shared" si="60"/>
        <v>40</v>
      </c>
      <c r="H446" s="29">
        <f t="shared" si="60"/>
        <v>5</v>
      </c>
      <c r="I446" s="29">
        <f t="shared" si="60"/>
        <v>0</v>
      </c>
      <c r="J446" s="29">
        <f t="shared" si="60"/>
        <v>0</v>
      </c>
      <c r="K446" s="30"/>
      <c r="L446" s="53"/>
    </row>
    <row r="447" spans="1:12" s="24" customFormat="1" ht="22.5">
      <c r="A447" s="61" t="s">
        <v>459</v>
      </c>
      <c r="B447" s="47" t="s">
        <v>292</v>
      </c>
      <c r="C447" s="37">
        <v>2</v>
      </c>
      <c r="D447" s="33">
        <f t="shared" si="58"/>
        <v>10</v>
      </c>
      <c r="E447" s="37">
        <v>5</v>
      </c>
      <c r="F447" s="37">
        <v>5</v>
      </c>
      <c r="G447" s="37"/>
      <c r="H447" s="37"/>
      <c r="I447" s="37"/>
      <c r="J447" s="37"/>
      <c r="K447" s="34" t="s">
        <v>395</v>
      </c>
      <c r="L447" s="37"/>
    </row>
    <row r="448" spans="1:12" s="24" customFormat="1" ht="11.25">
      <c r="A448" s="61" t="s">
        <v>460</v>
      </c>
      <c r="B448" s="47" t="s">
        <v>33</v>
      </c>
      <c r="C448" s="37">
        <v>2</v>
      </c>
      <c r="D448" s="33">
        <f t="shared" si="58"/>
        <v>55</v>
      </c>
      <c r="E448" s="37">
        <v>50</v>
      </c>
      <c r="F448" s="37">
        <v>5</v>
      </c>
      <c r="G448" s="37"/>
      <c r="H448" s="37"/>
      <c r="I448" s="37"/>
      <c r="J448" s="37"/>
      <c r="K448" s="34" t="s">
        <v>396</v>
      </c>
      <c r="L448" s="37"/>
    </row>
    <row r="449" spans="1:12" s="24" customFormat="1" ht="11.25">
      <c r="A449" s="61" t="s">
        <v>461</v>
      </c>
      <c r="B449" s="47" t="s">
        <v>13</v>
      </c>
      <c r="C449" s="37">
        <v>2</v>
      </c>
      <c r="D449" s="33">
        <f t="shared" ref="D449:D479" si="61">E449+F449+G449+H449+I449+J449</f>
        <v>55</v>
      </c>
      <c r="E449" s="37">
        <v>50</v>
      </c>
      <c r="F449" s="37">
        <v>5</v>
      </c>
      <c r="G449" s="37"/>
      <c r="H449" s="37"/>
      <c r="I449" s="37"/>
      <c r="J449" s="37"/>
      <c r="K449" s="34" t="s">
        <v>397</v>
      </c>
      <c r="L449" s="37"/>
    </row>
    <row r="450" spans="1:12" s="24" customFormat="1" ht="22.5">
      <c r="A450" s="61" t="s">
        <v>462</v>
      </c>
      <c r="B450" s="47" t="s">
        <v>364</v>
      </c>
      <c r="C450" s="37">
        <v>2</v>
      </c>
      <c r="D450" s="33">
        <f t="shared" si="61"/>
        <v>10</v>
      </c>
      <c r="E450" s="37">
        <v>5</v>
      </c>
      <c r="F450" s="37">
        <v>5</v>
      </c>
      <c r="G450" s="37"/>
      <c r="H450" s="37"/>
      <c r="I450" s="37"/>
      <c r="J450" s="37"/>
      <c r="K450" s="34" t="s">
        <v>395</v>
      </c>
      <c r="L450" s="37"/>
    </row>
    <row r="451" spans="1:12" s="24" customFormat="1" ht="22.5">
      <c r="A451" s="61" t="s">
        <v>463</v>
      </c>
      <c r="B451" s="47" t="s">
        <v>28</v>
      </c>
      <c r="C451" s="37">
        <v>2</v>
      </c>
      <c r="D451" s="33">
        <f t="shared" si="61"/>
        <v>5</v>
      </c>
      <c r="E451" s="37">
        <v>3</v>
      </c>
      <c r="F451" s="37">
        <v>2</v>
      </c>
      <c r="G451" s="37"/>
      <c r="H451" s="37"/>
      <c r="I451" s="37"/>
      <c r="J451" s="37"/>
      <c r="K451" s="34" t="s">
        <v>398</v>
      </c>
      <c r="L451" s="37"/>
    </row>
    <row r="452" spans="1:12" s="24" customFormat="1" ht="11.25">
      <c r="A452" s="61" t="s">
        <v>465</v>
      </c>
      <c r="B452" s="47" t="s">
        <v>81</v>
      </c>
      <c r="C452" s="37">
        <v>2</v>
      </c>
      <c r="D452" s="33">
        <f t="shared" si="61"/>
        <v>5</v>
      </c>
      <c r="E452" s="37">
        <v>3</v>
      </c>
      <c r="F452" s="37">
        <v>2</v>
      </c>
      <c r="G452" s="37"/>
      <c r="H452" s="37"/>
      <c r="I452" s="37"/>
      <c r="J452" s="37"/>
      <c r="K452" s="34" t="s">
        <v>399</v>
      </c>
      <c r="L452" s="37"/>
    </row>
    <row r="453" spans="1:12" s="24" customFormat="1" ht="11.25">
      <c r="A453" s="61" t="s">
        <v>467</v>
      </c>
      <c r="B453" s="47" t="s">
        <v>25</v>
      </c>
      <c r="C453" s="37">
        <v>2</v>
      </c>
      <c r="D453" s="33">
        <f t="shared" si="61"/>
        <v>55</v>
      </c>
      <c r="E453" s="37">
        <v>50</v>
      </c>
      <c r="F453" s="37">
        <v>5</v>
      </c>
      <c r="G453" s="37"/>
      <c r="H453" s="37"/>
      <c r="I453" s="37"/>
      <c r="J453" s="37"/>
      <c r="K453" s="34" t="s">
        <v>400</v>
      </c>
      <c r="L453" s="37"/>
    </row>
    <row r="454" spans="1:12" s="24" customFormat="1" ht="22.5">
      <c r="A454" s="61" t="s">
        <v>468</v>
      </c>
      <c r="B454" s="47" t="s">
        <v>401</v>
      </c>
      <c r="C454" s="37">
        <v>2</v>
      </c>
      <c r="D454" s="33">
        <f t="shared" si="61"/>
        <v>5</v>
      </c>
      <c r="E454" s="37">
        <v>3</v>
      </c>
      <c r="F454" s="37">
        <v>2</v>
      </c>
      <c r="G454" s="37"/>
      <c r="H454" s="37"/>
      <c r="I454" s="37"/>
      <c r="J454" s="37"/>
      <c r="K454" s="34" t="s">
        <v>402</v>
      </c>
      <c r="L454" s="37"/>
    </row>
    <row r="455" spans="1:12" s="24" customFormat="1" ht="22.5">
      <c r="A455" s="61" t="s">
        <v>469</v>
      </c>
      <c r="B455" s="47" t="s">
        <v>253</v>
      </c>
      <c r="C455" s="37">
        <v>2</v>
      </c>
      <c r="D455" s="33">
        <f t="shared" si="61"/>
        <v>5</v>
      </c>
      <c r="E455" s="37">
        <v>3</v>
      </c>
      <c r="F455" s="37">
        <v>2</v>
      </c>
      <c r="G455" s="37"/>
      <c r="H455" s="37"/>
      <c r="I455" s="37"/>
      <c r="J455" s="37"/>
      <c r="K455" s="34" t="s">
        <v>403</v>
      </c>
      <c r="L455" s="37"/>
    </row>
    <row r="456" spans="1:12" s="24" customFormat="1" ht="11.25">
      <c r="A456" s="61" t="s">
        <v>470</v>
      </c>
      <c r="B456" s="47" t="s">
        <v>404</v>
      </c>
      <c r="C456" s="37">
        <v>2</v>
      </c>
      <c r="D456" s="33">
        <f t="shared" si="61"/>
        <v>50</v>
      </c>
      <c r="E456" s="37">
        <v>45</v>
      </c>
      <c r="F456" s="37">
        <v>5</v>
      </c>
      <c r="G456" s="37"/>
      <c r="H456" s="37"/>
      <c r="I456" s="37"/>
      <c r="J456" s="37"/>
      <c r="K456" s="34" t="s">
        <v>405</v>
      </c>
      <c r="L456" s="37"/>
    </row>
    <row r="457" spans="1:12" s="24" customFormat="1" ht="45">
      <c r="A457" s="61" t="s">
        <v>472</v>
      </c>
      <c r="B457" s="47" t="s">
        <v>42</v>
      </c>
      <c r="C457" s="37">
        <v>2</v>
      </c>
      <c r="D457" s="33">
        <f t="shared" si="61"/>
        <v>10</v>
      </c>
      <c r="E457" s="37">
        <v>2</v>
      </c>
      <c r="F457" s="37">
        <v>8</v>
      </c>
      <c r="G457" s="37"/>
      <c r="H457" s="37"/>
      <c r="I457" s="37"/>
      <c r="J457" s="37"/>
      <c r="K457" s="34" t="s">
        <v>406</v>
      </c>
      <c r="L457" s="37"/>
    </row>
    <row r="458" spans="1:12" s="24" customFormat="1" ht="45">
      <c r="A458" s="61" t="s">
        <v>473</v>
      </c>
      <c r="B458" s="47" t="s">
        <v>44</v>
      </c>
      <c r="C458" s="37">
        <v>2</v>
      </c>
      <c r="D458" s="33">
        <f t="shared" si="61"/>
        <v>10</v>
      </c>
      <c r="E458" s="37">
        <v>2</v>
      </c>
      <c r="F458" s="37">
        <v>8</v>
      </c>
      <c r="G458" s="37"/>
      <c r="H458" s="37"/>
      <c r="I458" s="37"/>
      <c r="J458" s="37"/>
      <c r="K458" s="34" t="s">
        <v>406</v>
      </c>
      <c r="L458" s="37"/>
    </row>
    <row r="459" spans="1:12" s="24" customFormat="1" ht="45">
      <c r="A459" s="61" t="s">
        <v>474</v>
      </c>
      <c r="B459" s="47" t="s">
        <v>40</v>
      </c>
      <c r="C459" s="37">
        <v>2</v>
      </c>
      <c r="D459" s="33">
        <f t="shared" si="61"/>
        <v>10</v>
      </c>
      <c r="E459" s="37">
        <v>2</v>
      </c>
      <c r="F459" s="37">
        <v>8</v>
      </c>
      <c r="G459" s="37"/>
      <c r="H459" s="37"/>
      <c r="I459" s="37"/>
      <c r="J459" s="37"/>
      <c r="K459" s="34" t="s">
        <v>406</v>
      </c>
      <c r="L459" s="37"/>
    </row>
    <row r="460" spans="1:12" s="24" customFormat="1" ht="45">
      <c r="A460" s="61" t="s">
        <v>475</v>
      </c>
      <c r="B460" s="47" t="s">
        <v>176</v>
      </c>
      <c r="C460" s="37">
        <v>2</v>
      </c>
      <c r="D460" s="33">
        <f t="shared" si="61"/>
        <v>10</v>
      </c>
      <c r="E460" s="37">
        <v>2</v>
      </c>
      <c r="F460" s="37">
        <v>8</v>
      </c>
      <c r="G460" s="37"/>
      <c r="H460" s="37"/>
      <c r="I460" s="37"/>
      <c r="J460" s="37"/>
      <c r="K460" s="34" t="s">
        <v>407</v>
      </c>
      <c r="L460" s="37"/>
    </row>
    <row r="461" spans="1:12" s="24" customFormat="1" ht="45">
      <c r="A461" s="61" t="s">
        <v>477</v>
      </c>
      <c r="B461" s="47" t="s">
        <v>30</v>
      </c>
      <c r="C461" s="37">
        <v>2</v>
      </c>
      <c r="D461" s="33">
        <f t="shared" si="61"/>
        <v>55</v>
      </c>
      <c r="E461" s="37">
        <v>5</v>
      </c>
      <c r="F461" s="37">
        <v>50</v>
      </c>
      <c r="G461" s="37"/>
      <c r="H461" s="37"/>
      <c r="I461" s="37"/>
      <c r="J461" s="37"/>
      <c r="K461" s="34" t="s">
        <v>407</v>
      </c>
      <c r="L461" s="37"/>
    </row>
    <row r="462" spans="1:12" s="24" customFormat="1" ht="45">
      <c r="A462" s="61" t="s">
        <v>479</v>
      </c>
      <c r="B462" s="47" t="s">
        <v>88</v>
      </c>
      <c r="C462" s="37">
        <v>2</v>
      </c>
      <c r="D462" s="33">
        <f t="shared" si="61"/>
        <v>5</v>
      </c>
      <c r="E462" s="37">
        <v>2</v>
      </c>
      <c r="F462" s="37">
        <v>3</v>
      </c>
      <c r="G462" s="37"/>
      <c r="H462" s="37"/>
      <c r="I462" s="37"/>
      <c r="J462" s="37"/>
      <c r="K462" s="34" t="s">
        <v>407</v>
      </c>
      <c r="L462" s="37"/>
    </row>
    <row r="463" spans="1:12" s="24" customFormat="1" ht="11.25">
      <c r="A463" s="61" t="s">
        <v>481</v>
      </c>
      <c r="B463" s="47" t="s">
        <v>35</v>
      </c>
      <c r="C463" s="37">
        <v>2</v>
      </c>
      <c r="D463" s="33">
        <f t="shared" si="61"/>
        <v>45</v>
      </c>
      <c r="E463" s="37"/>
      <c r="F463" s="37"/>
      <c r="G463" s="37">
        <v>40</v>
      </c>
      <c r="H463" s="37">
        <v>5</v>
      </c>
      <c r="I463" s="37"/>
      <c r="J463" s="37"/>
      <c r="K463" s="34" t="s">
        <v>188</v>
      </c>
      <c r="L463" s="37"/>
    </row>
    <row r="464" spans="1:12" s="25" customFormat="1" ht="11.25">
      <c r="A464" s="60">
        <v>9024</v>
      </c>
      <c r="B464" s="59" t="s">
        <v>454</v>
      </c>
      <c r="C464" s="53"/>
      <c r="D464" s="29">
        <f t="shared" ref="D464:I464" si="62">SUM(D465:D474)</f>
        <v>600</v>
      </c>
      <c r="E464" s="29">
        <f t="shared" si="62"/>
        <v>315</v>
      </c>
      <c r="F464" s="29">
        <f t="shared" si="62"/>
        <v>275</v>
      </c>
      <c r="G464" s="29">
        <f t="shared" si="62"/>
        <v>5</v>
      </c>
      <c r="H464" s="29">
        <f t="shared" si="62"/>
        <v>5</v>
      </c>
      <c r="I464" s="29">
        <f t="shared" si="62"/>
        <v>0</v>
      </c>
      <c r="J464" s="53"/>
      <c r="K464" s="30"/>
      <c r="L464" s="53"/>
    </row>
    <row r="465" spans="1:12" s="24" customFormat="1" ht="33.75">
      <c r="A465" s="61" t="s">
        <v>459</v>
      </c>
      <c r="B465" s="47" t="s">
        <v>101</v>
      </c>
      <c r="C465" s="37">
        <v>2</v>
      </c>
      <c r="D465" s="33">
        <f t="shared" si="61"/>
        <v>10</v>
      </c>
      <c r="E465" s="37">
        <v>5</v>
      </c>
      <c r="F465" s="37">
        <v>5</v>
      </c>
      <c r="G465" s="37"/>
      <c r="H465" s="37"/>
      <c r="I465" s="37"/>
      <c r="J465" s="37"/>
      <c r="K465" s="34" t="s">
        <v>408</v>
      </c>
      <c r="L465" s="37"/>
    </row>
    <row r="466" spans="1:12" s="24" customFormat="1" ht="11.25">
      <c r="A466" s="61" t="s">
        <v>460</v>
      </c>
      <c r="B466" s="47" t="s">
        <v>92</v>
      </c>
      <c r="C466" s="37">
        <v>2</v>
      </c>
      <c r="D466" s="33">
        <f t="shared" si="61"/>
        <v>380</v>
      </c>
      <c r="E466" s="37">
        <v>300</v>
      </c>
      <c r="F466" s="37">
        <v>80</v>
      </c>
      <c r="G466" s="37"/>
      <c r="H466" s="37"/>
      <c r="I466" s="37"/>
      <c r="J466" s="37"/>
      <c r="K466" s="34" t="s">
        <v>103</v>
      </c>
      <c r="L466" s="37"/>
    </row>
    <row r="467" spans="1:12" s="24" customFormat="1" ht="11.25">
      <c r="A467" s="61" t="s">
        <v>461</v>
      </c>
      <c r="B467" s="47" t="s">
        <v>94</v>
      </c>
      <c r="C467" s="37">
        <v>2</v>
      </c>
      <c r="D467" s="33">
        <f t="shared" si="61"/>
        <v>20</v>
      </c>
      <c r="E467" s="37"/>
      <c r="F467" s="37">
        <v>20</v>
      </c>
      <c r="G467" s="37"/>
      <c r="H467" s="37"/>
      <c r="I467" s="37"/>
      <c r="J467" s="37"/>
      <c r="K467" s="34" t="s">
        <v>94</v>
      </c>
      <c r="L467" s="37"/>
    </row>
    <row r="468" spans="1:12" s="24" customFormat="1" ht="11.25">
      <c r="A468" s="61" t="s">
        <v>462</v>
      </c>
      <c r="B468" s="47" t="s">
        <v>95</v>
      </c>
      <c r="C468" s="37">
        <v>2</v>
      </c>
      <c r="D468" s="33">
        <f t="shared" si="61"/>
        <v>20</v>
      </c>
      <c r="E468" s="37"/>
      <c r="F468" s="37">
        <v>20</v>
      </c>
      <c r="G468" s="37"/>
      <c r="H468" s="37"/>
      <c r="I468" s="37"/>
      <c r="J468" s="37"/>
      <c r="K468" s="34" t="s">
        <v>95</v>
      </c>
      <c r="L468" s="37"/>
    </row>
    <row r="469" spans="1:12" s="24" customFormat="1" ht="11.25">
      <c r="A469" s="61" t="s">
        <v>463</v>
      </c>
      <c r="B469" s="47" t="s">
        <v>54</v>
      </c>
      <c r="C469" s="37">
        <v>2</v>
      </c>
      <c r="D469" s="33">
        <f t="shared" si="61"/>
        <v>120</v>
      </c>
      <c r="E469" s="37"/>
      <c r="F469" s="37">
        <v>120</v>
      </c>
      <c r="G469" s="37"/>
      <c r="H469" s="37"/>
      <c r="I469" s="37"/>
      <c r="J469" s="37"/>
      <c r="K469" s="34" t="s">
        <v>120</v>
      </c>
      <c r="L469" s="37"/>
    </row>
    <row r="470" spans="1:12" s="24" customFormat="1" ht="11.25">
      <c r="A470" s="61" t="s">
        <v>465</v>
      </c>
      <c r="B470" s="47" t="s">
        <v>191</v>
      </c>
      <c r="C470" s="37">
        <v>2</v>
      </c>
      <c r="D470" s="33">
        <f t="shared" si="61"/>
        <v>10</v>
      </c>
      <c r="E470" s="37">
        <v>10</v>
      </c>
      <c r="F470" s="37"/>
      <c r="G470" s="37"/>
      <c r="H470" s="37"/>
      <c r="I470" s="37"/>
      <c r="J470" s="37"/>
      <c r="K470" s="34" t="s">
        <v>211</v>
      </c>
      <c r="L470" s="37"/>
    </row>
    <row r="471" spans="1:12" s="24" customFormat="1" ht="11.25">
      <c r="A471" s="61" t="s">
        <v>467</v>
      </c>
      <c r="B471" s="47" t="s">
        <v>409</v>
      </c>
      <c r="C471" s="37">
        <v>2</v>
      </c>
      <c r="D471" s="33">
        <f t="shared" si="61"/>
        <v>10</v>
      </c>
      <c r="E471" s="37"/>
      <c r="F471" s="37">
        <v>10</v>
      </c>
      <c r="G471" s="37"/>
      <c r="H471" s="37"/>
      <c r="I471" s="37"/>
      <c r="J471" s="37"/>
      <c r="K471" s="34" t="s">
        <v>270</v>
      </c>
      <c r="L471" s="37"/>
    </row>
    <row r="472" spans="1:12" s="24" customFormat="1" ht="33.75">
      <c r="A472" s="61" t="s">
        <v>468</v>
      </c>
      <c r="B472" s="47" t="s">
        <v>110</v>
      </c>
      <c r="C472" s="37">
        <v>2</v>
      </c>
      <c r="D472" s="33">
        <f t="shared" si="61"/>
        <v>10</v>
      </c>
      <c r="E472" s="37"/>
      <c r="F472" s="37">
        <v>10</v>
      </c>
      <c r="G472" s="37"/>
      <c r="H472" s="37"/>
      <c r="I472" s="37"/>
      <c r="J472" s="37"/>
      <c r="K472" s="34" t="s">
        <v>410</v>
      </c>
      <c r="L472" s="37"/>
    </row>
    <row r="473" spans="1:12" s="24" customFormat="1" ht="11.25">
      <c r="A473" s="61" t="s">
        <v>469</v>
      </c>
      <c r="B473" s="47" t="s">
        <v>108</v>
      </c>
      <c r="C473" s="37">
        <v>2</v>
      </c>
      <c r="D473" s="33">
        <f t="shared" si="61"/>
        <v>10</v>
      </c>
      <c r="E473" s="37"/>
      <c r="F473" s="37">
        <v>10</v>
      </c>
      <c r="G473" s="37"/>
      <c r="H473" s="37"/>
      <c r="I473" s="37"/>
      <c r="J473" s="37"/>
      <c r="K473" s="34" t="s">
        <v>109</v>
      </c>
      <c r="L473" s="37"/>
    </row>
    <row r="474" spans="1:12" s="24" customFormat="1" ht="11.25">
      <c r="A474" s="61" t="s">
        <v>470</v>
      </c>
      <c r="B474" s="47" t="s">
        <v>18</v>
      </c>
      <c r="C474" s="37">
        <v>2</v>
      </c>
      <c r="D474" s="33">
        <f t="shared" si="61"/>
        <v>10</v>
      </c>
      <c r="E474" s="37"/>
      <c r="F474" s="37"/>
      <c r="G474" s="37">
        <v>5</v>
      </c>
      <c r="H474" s="37">
        <v>5</v>
      </c>
      <c r="I474" s="37"/>
      <c r="J474" s="37"/>
      <c r="K474" s="34" t="s">
        <v>411</v>
      </c>
      <c r="L474" s="37"/>
    </row>
    <row r="475" spans="1:12" s="25" customFormat="1" ht="11.25">
      <c r="A475" s="60">
        <v>9025</v>
      </c>
      <c r="B475" s="59" t="s">
        <v>455</v>
      </c>
      <c r="C475" s="53"/>
      <c r="D475" s="29">
        <f>SUM(D476:D479)</f>
        <v>300</v>
      </c>
      <c r="E475" s="29">
        <f>SUM(E476:E479)</f>
        <v>120</v>
      </c>
      <c r="F475" s="29">
        <f>SUM(F476:F479)</f>
        <v>180</v>
      </c>
      <c r="G475" s="29">
        <f>SUM(G476:G479)</f>
        <v>0</v>
      </c>
      <c r="H475" s="29">
        <f>SUM(H476:H479)</f>
        <v>0</v>
      </c>
      <c r="I475" s="53"/>
      <c r="J475" s="53"/>
      <c r="K475" s="30"/>
      <c r="L475" s="53"/>
    </row>
    <row r="476" spans="1:12" s="24" customFormat="1" ht="11.25">
      <c r="A476" s="61" t="s">
        <v>459</v>
      </c>
      <c r="B476" s="47" t="s">
        <v>92</v>
      </c>
      <c r="C476" s="37">
        <v>2</v>
      </c>
      <c r="D476" s="33">
        <f t="shared" si="61"/>
        <v>120</v>
      </c>
      <c r="E476" s="37">
        <v>80</v>
      </c>
      <c r="F476" s="37">
        <v>40</v>
      </c>
      <c r="G476" s="37"/>
      <c r="H476" s="37"/>
      <c r="I476" s="37"/>
      <c r="J476" s="37"/>
      <c r="K476" s="34" t="s">
        <v>113</v>
      </c>
      <c r="L476" s="37"/>
    </row>
    <row r="477" spans="1:12" s="24" customFormat="1" ht="22.5">
      <c r="A477" s="61" t="s">
        <v>460</v>
      </c>
      <c r="B477" s="47" t="s">
        <v>121</v>
      </c>
      <c r="C477" s="37">
        <v>2</v>
      </c>
      <c r="D477" s="33">
        <f t="shared" si="61"/>
        <v>60</v>
      </c>
      <c r="E477" s="37">
        <v>40</v>
      </c>
      <c r="F477" s="37">
        <v>20</v>
      </c>
      <c r="G477" s="37"/>
      <c r="H477" s="37"/>
      <c r="I477" s="37"/>
      <c r="J477" s="37"/>
      <c r="K477" s="34" t="s">
        <v>122</v>
      </c>
      <c r="L477" s="37"/>
    </row>
    <row r="478" spans="1:12" s="24" customFormat="1" ht="11.25">
      <c r="A478" s="61" t="s">
        <v>461</v>
      </c>
      <c r="B478" s="47" t="s">
        <v>94</v>
      </c>
      <c r="C478" s="37">
        <v>2</v>
      </c>
      <c r="D478" s="33">
        <f t="shared" si="61"/>
        <v>60</v>
      </c>
      <c r="E478" s="37"/>
      <c r="F478" s="37">
        <v>60</v>
      </c>
      <c r="G478" s="37"/>
      <c r="H478" s="37"/>
      <c r="I478" s="37"/>
      <c r="J478" s="37"/>
      <c r="K478" s="34" t="s">
        <v>412</v>
      </c>
      <c r="L478" s="37"/>
    </row>
    <row r="479" spans="1:12" s="24" customFormat="1" ht="22.5">
      <c r="A479" s="61" t="s">
        <v>462</v>
      </c>
      <c r="B479" s="47" t="s">
        <v>409</v>
      </c>
      <c r="C479" s="37">
        <v>2</v>
      </c>
      <c r="D479" s="33">
        <f t="shared" si="61"/>
        <v>60</v>
      </c>
      <c r="E479" s="37"/>
      <c r="F479" s="37">
        <v>60</v>
      </c>
      <c r="G479" s="37"/>
      <c r="H479" s="37"/>
      <c r="I479" s="37"/>
      <c r="J479" s="37"/>
      <c r="K479" s="34" t="s">
        <v>413</v>
      </c>
      <c r="L479" s="37"/>
    </row>
    <row r="480" spans="1:12" s="25" customFormat="1" ht="11.25">
      <c r="A480" s="60">
        <v>9026</v>
      </c>
      <c r="B480" s="59" t="s">
        <v>456</v>
      </c>
      <c r="C480" s="53"/>
      <c r="D480" s="29">
        <f>SUM(D481:D487)</f>
        <v>100</v>
      </c>
      <c r="E480" s="29">
        <f t="shared" ref="E480:J480" si="63">SUM(E481:E487)</f>
        <v>18</v>
      </c>
      <c r="F480" s="29">
        <f t="shared" si="63"/>
        <v>82</v>
      </c>
      <c r="G480" s="29">
        <f t="shared" si="63"/>
        <v>0</v>
      </c>
      <c r="H480" s="29">
        <f t="shared" si="63"/>
        <v>0</v>
      </c>
      <c r="I480" s="29">
        <f t="shared" si="63"/>
        <v>0</v>
      </c>
      <c r="J480" s="29">
        <f t="shared" si="63"/>
        <v>0</v>
      </c>
      <c r="K480" s="30"/>
      <c r="L480" s="53"/>
    </row>
    <row r="481" spans="1:12" s="24" customFormat="1" ht="22.5">
      <c r="A481" s="62" t="s">
        <v>459</v>
      </c>
      <c r="B481" s="56" t="s">
        <v>149</v>
      </c>
      <c r="C481" s="37">
        <v>2</v>
      </c>
      <c r="D481" s="33">
        <f t="shared" ref="D481:D487" si="64">E481+F481+G481+H481+I481+J481</f>
        <v>26</v>
      </c>
      <c r="E481" s="37"/>
      <c r="F481" s="37">
        <v>26</v>
      </c>
      <c r="G481" s="37"/>
      <c r="H481" s="37"/>
      <c r="I481" s="37"/>
      <c r="J481" s="37"/>
      <c r="K481" s="34" t="s">
        <v>414</v>
      </c>
      <c r="L481" s="37"/>
    </row>
    <row r="482" spans="1:12" s="24" customFormat="1" ht="33.75">
      <c r="A482" s="62" t="s">
        <v>460</v>
      </c>
      <c r="B482" s="56" t="s">
        <v>415</v>
      </c>
      <c r="C482" s="37">
        <v>2</v>
      </c>
      <c r="D482" s="33">
        <f t="shared" si="64"/>
        <v>16</v>
      </c>
      <c r="E482" s="37"/>
      <c r="F482" s="37">
        <v>16</v>
      </c>
      <c r="G482" s="37"/>
      <c r="H482" s="37"/>
      <c r="I482" s="37"/>
      <c r="J482" s="37"/>
      <c r="K482" s="34" t="s">
        <v>416</v>
      </c>
      <c r="L482" s="37"/>
    </row>
    <row r="483" spans="1:12" s="24" customFormat="1" ht="22.5">
      <c r="A483" s="62" t="s">
        <v>461</v>
      </c>
      <c r="B483" s="56" t="s">
        <v>100</v>
      </c>
      <c r="C483" s="37">
        <v>2</v>
      </c>
      <c r="D483" s="33">
        <f t="shared" si="64"/>
        <v>16</v>
      </c>
      <c r="E483" s="37"/>
      <c r="F483" s="37">
        <v>16</v>
      </c>
      <c r="G483" s="37"/>
      <c r="H483" s="37"/>
      <c r="I483" s="37"/>
      <c r="J483" s="37"/>
      <c r="K483" s="34" t="s">
        <v>417</v>
      </c>
      <c r="L483" s="37"/>
    </row>
    <row r="484" spans="1:12" s="24" customFormat="1" ht="22.5">
      <c r="A484" s="62" t="s">
        <v>462</v>
      </c>
      <c r="B484" s="56" t="s">
        <v>51</v>
      </c>
      <c r="C484" s="37">
        <v>2</v>
      </c>
      <c r="D484" s="33">
        <f t="shared" si="64"/>
        <v>6</v>
      </c>
      <c r="E484" s="37"/>
      <c r="F484" s="37">
        <v>6</v>
      </c>
      <c r="G484" s="37"/>
      <c r="H484" s="37"/>
      <c r="I484" s="37"/>
      <c r="J484" s="37"/>
      <c r="K484" s="34" t="s">
        <v>418</v>
      </c>
      <c r="L484" s="37"/>
    </row>
    <row r="485" spans="1:12" s="24" customFormat="1" ht="11.25">
      <c r="A485" s="62" t="s">
        <v>463</v>
      </c>
      <c r="B485" s="56" t="s">
        <v>23</v>
      </c>
      <c r="C485" s="37">
        <v>2</v>
      </c>
      <c r="D485" s="33">
        <f t="shared" si="64"/>
        <v>12</v>
      </c>
      <c r="E485" s="37">
        <v>6</v>
      </c>
      <c r="F485" s="37">
        <v>6</v>
      </c>
      <c r="G485" s="37"/>
      <c r="H485" s="37"/>
      <c r="I485" s="37"/>
      <c r="J485" s="37"/>
      <c r="K485" s="34" t="s">
        <v>419</v>
      </c>
      <c r="L485" s="37"/>
    </row>
    <row r="486" spans="1:12" s="24" customFormat="1" ht="22.5">
      <c r="A486" s="62" t="s">
        <v>465</v>
      </c>
      <c r="B486" s="56" t="s">
        <v>81</v>
      </c>
      <c r="C486" s="37">
        <v>2</v>
      </c>
      <c r="D486" s="33">
        <f t="shared" si="64"/>
        <v>12</v>
      </c>
      <c r="E486" s="37">
        <v>6</v>
      </c>
      <c r="F486" s="37">
        <v>6</v>
      </c>
      <c r="G486" s="37"/>
      <c r="H486" s="37"/>
      <c r="I486" s="37"/>
      <c r="J486" s="37"/>
      <c r="K486" s="34" t="s">
        <v>420</v>
      </c>
      <c r="L486" s="37"/>
    </row>
    <row r="487" spans="1:12" s="24" customFormat="1" ht="11.25">
      <c r="A487" s="62" t="s">
        <v>467</v>
      </c>
      <c r="B487" s="56" t="s">
        <v>83</v>
      </c>
      <c r="C487" s="37">
        <v>2</v>
      </c>
      <c r="D487" s="33">
        <f t="shared" si="64"/>
        <v>12</v>
      </c>
      <c r="E487" s="37">
        <v>6</v>
      </c>
      <c r="F487" s="37">
        <v>6</v>
      </c>
      <c r="G487" s="37"/>
      <c r="H487" s="37"/>
      <c r="I487" s="37"/>
      <c r="J487" s="37"/>
      <c r="K487" s="34" t="s">
        <v>83</v>
      </c>
      <c r="L487" s="37"/>
    </row>
    <row r="488" spans="1:12" s="57" customFormat="1">
      <c r="A488" s="65" t="s">
        <v>457</v>
      </c>
      <c r="B488" s="66"/>
      <c r="C488" s="66"/>
      <c r="D488" s="66"/>
      <c r="E488" s="66"/>
      <c r="F488" s="66"/>
      <c r="G488" s="66"/>
      <c r="H488" s="66"/>
      <c r="I488" s="66"/>
      <c r="J488" s="66"/>
      <c r="K488" s="66"/>
    </row>
  </sheetData>
  <sortState ref="A186:N216">
    <sortCondition ref="A216"/>
  </sortState>
  <mergeCells count="10">
    <mergeCell ref="A488:K488"/>
    <mergeCell ref="A2:A3"/>
    <mergeCell ref="B2:B3"/>
    <mergeCell ref="A1:L1"/>
    <mergeCell ref="E2:J2"/>
    <mergeCell ref="A4:B4"/>
    <mergeCell ref="D2:D3"/>
    <mergeCell ref="K2:K3"/>
    <mergeCell ref="L2:L3"/>
    <mergeCell ref="C2:C3"/>
  </mergeCells>
  <phoneticPr fontId="14" type="noConversion"/>
  <printOptions horizontalCentered="1"/>
  <pageMargins left="0.31458333333333299" right="0.31458333333333299" top="0.43263888888888902" bottom="0.43263888888888902" header="0.31458333333333299" footer="0.23611111111111099"/>
  <pageSetup paperSize="9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opLeftCell="A7" workbookViewId="0">
      <selection activeCell="C32" sqref="C32"/>
    </sheetView>
  </sheetViews>
  <sheetFormatPr defaultColWidth="9" defaultRowHeight="13.5"/>
  <cols>
    <col min="1" max="1" width="4.75" customWidth="1"/>
    <col min="2" max="2" width="36.625" customWidth="1"/>
    <col min="3" max="3" width="17" customWidth="1"/>
  </cols>
  <sheetData>
    <row r="1" spans="1:3" ht="20.25">
      <c r="A1" s="71" t="s">
        <v>421</v>
      </c>
      <c r="B1" s="71"/>
      <c r="C1" s="71"/>
    </row>
    <row r="2" spans="1:3" ht="20.25">
      <c r="A2" s="14"/>
      <c r="B2" s="14"/>
      <c r="C2" s="14"/>
    </row>
    <row r="3" spans="1:3" s="11" customFormat="1" ht="18" customHeight="1">
      <c r="A3" s="72" t="s">
        <v>422</v>
      </c>
      <c r="B3" s="72"/>
      <c r="C3" s="15" t="s">
        <v>423</v>
      </c>
    </row>
    <row r="4" spans="1:3" s="12" customFormat="1" ht="18" customHeight="1">
      <c r="A4" s="73" t="s">
        <v>12</v>
      </c>
      <c r="B4" s="73"/>
      <c r="C4" s="16">
        <f>C5+C12+C19+C21+C24+C27+C30+C34</f>
        <v>2770</v>
      </c>
    </row>
    <row r="5" spans="1:3" ht="18" customHeight="1">
      <c r="A5" s="17" t="s">
        <v>424</v>
      </c>
      <c r="B5" s="18"/>
      <c r="C5" s="16">
        <f>SUM(C6:C11)</f>
        <v>1250</v>
      </c>
    </row>
    <row r="6" spans="1:3" ht="18" customHeight="1">
      <c r="A6" s="19"/>
      <c r="B6" s="20" t="s">
        <v>20</v>
      </c>
      <c r="C6" s="21">
        <v>300</v>
      </c>
    </row>
    <row r="7" spans="1:3" ht="18" customHeight="1">
      <c r="A7" s="22"/>
      <c r="B7" s="20" t="s">
        <v>27</v>
      </c>
      <c r="C7" s="21">
        <v>200</v>
      </c>
    </row>
    <row r="8" spans="1:3" ht="18" customHeight="1">
      <c r="A8" s="22"/>
      <c r="B8" s="20" t="s">
        <v>32</v>
      </c>
      <c r="C8" s="21">
        <v>200</v>
      </c>
    </row>
    <row r="9" spans="1:3" ht="18" customHeight="1">
      <c r="A9" s="22"/>
      <c r="B9" s="20" t="s">
        <v>36</v>
      </c>
      <c r="C9" s="21">
        <v>150</v>
      </c>
    </row>
    <row r="10" spans="1:3" ht="18" customHeight="1">
      <c r="A10" s="22"/>
      <c r="B10" s="20" t="s">
        <v>39</v>
      </c>
      <c r="C10" s="21">
        <v>250</v>
      </c>
    </row>
    <row r="11" spans="1:3" ht="18" customHeight="1">
      <c r="A11" s="19"/>
      <c r="B11" s="20" t="s">
        <v>46</v>
      </c>
      <c r="C11" s="21">
        <v>150</v>
      </c>
    </row>
    <row r="12" spans="1:3" s="13" customFormat="1" ht="18" customHeight="1">
      <c r="A12" s="23" t="s">
        <v>425</v>
      </c>
      <c r="B12" s="18"/>
      <c r="C12" s="16">
        <f>SUM(C13:C18)</f>
        <v>640</v>
      </c>
    </row>
    <row r="13" spans="1:3" ht="18" customHeight="1">
      <c r="A13" s="19"/>
      <c r="B13" s="20" t="s">
        <v>27</v>
      </c>
      <c r="C13" s="21">
        <v>100</v>
      </c>
    </row>
    <row r="14" spans="1:3" ht="18" customHeight="1">
      <c r="A14" s="19"/>
      <c r="B14" s="20" t="s">
        <v>67</v>
      </c>
      <c r="C14" s="21">
        <v>300</v>
      </c>
    </row>
    <row r="15" spans="1:3" ht="18" customHeight="1">
      <c r="A15" s="19"/>
      <c r="B15" s="20" t="s">
        <v>71</v>
      </c>
      <c r="C15" s="21">
        <v>50</v>
      </c>
    </row>
    <row r="16" spans="1:3" ht="18" customHeight="1">
      <c r="A16" s="19"/>
      <c r="B16" s="20" t="s">
        <v>73</v>
      </c>
      <c r="C16" s="21">
        <v>50</v>
      </c>
    </row>
    <row r="17" spans="1:7" ht="18" customHeight="1">
      <c r="A17" s="19"/>
      <c r="B17" s="20" t="s">
        <v>76</v>
      </c>
      <c r="C17" s="21">
        <v>100</v>
      </c>
    </row>
    <row r="18" spans="1:7" ht="18" customHeight="1">
      <c r="A18" s="19"/>
      <c r="B18" s="20" t="s">
        <v>79</v>
      </c>
      <c r="C18" s="21">
        <v>40</v>
      </c>
    </row>
    <row r="19" spans="1:7" s="13" customFormat="1" ht="18" customHeight="1">
      <c r="A19" s="23" t="s">
        <v>426</v>
      </c>
      <c r="B19" s="18"/>
      <c r="C19" s="16">
        <f>C20</f>
        <v>80</v>
      </c>
      <c r="G19" s="16"/>
    </row>
    <row r="20" spans="1:7" ht="18" customHeight="1">
      <c r="A20" s="19"/>
      <c r="B20" s="20" t="s">
        <v>143</v>
      </c>
      <c r="C20" s="21">
        <v>80</v>
      </c>
    </row>
    <row r="21" spans="1:7" s="13" customFormat="1" ht="18" customHeight="1">
      <c r="A21" s="23" t="s">
        <v>427</v>
      </c>
      <c r="B21" s="18"/>
      <c r="C21" s="16">
        <f>C22+C23</f>
        <v>100</v>
      </c>
    </row>
    <row r="22" spans="1:7" ht="18" customHeight="1">
      <c r="A22" s="19"/>
      <c r="B22" s="20" t="s">
        <v>36</v>
      </c>
      <c r="C22" s="21">
        <v>50</v>
      </c>
    </row>
    <row r="23" spans="1:7" ht="18" customHeight="1">
      <c r="A23" s="19"/>
      <c r="B23" s="20" t="s">
        <v>39</v>
      </c>
      <c r="C23" s="21">
        <v>50</v>
      </c>
    </row>
    <row r="24" spans="1:7" s="13" customFormat="1" ht="18" customHeight="1">
      <c r="A24" s="23" t="s">
        <v>428</v>
      </c>
      <c r="B24" s="18"/>
      <c r="C24" s="16">
        <f>C25+C26</f>
        <v>250</v>
      </c>
    </row>
    <row r="25" spans="1:7" ht="18" customHeight="1">
      <c r="A25" s="19"/>
      <c r="B25" s="20" t="s">
        <v>201</v>
      </c>
      <c r="C25" s="21">
        <v>100</v>
      </c>
    </row>
    <row r="26" spans="1:7" ht="18" customHeight="1">
      <c r="A26" s="19"/>
      <c r="B26" s="20" t="s">
        <v>205</v>
      </c>
      <c r="C26" s="21">
        <v>150</v>
      </c>
    </row>
    <row r="27" spans="1:7" s="13" customFormat="1" ht="18" customHeight="1">
      <c r="A27" s="23" t="s">
        <v>429</v>
      </c>
      <c r="B27" s="18"/>
      <c r="C27" s="16">
        <f>C28+C29</f>
        <v>100</v>
      </c>
    </row>
    <row r="28" spans="1:7" ht="18" customHeight="1">
      <c r="A28" s="19"/>
      <c r="B28" s="20" t="s">
        <v>254</v>
      </c>
      <c r="C28" s="21">
        <v>50</v>
      </c>
    </row>
    <row r="29" spans="1:7" ht="18" customHeight="1">
      <c r="A29" s="19"/>
      <c r="B29" s="20" t="s">
        <v>143</v>
      </c>
      <c r="C29" s="21">
        <v>50</v>
      </c>
    </row>
    <row r="30" spans="1:7" s="13" customFormat="1" ht="18" customHeight="1">
      <c r="A30" s="23" t="s">
        <v>430</v>
      </c>
      <c r="B30" s="18"/>
      <c r="C30" s="16">
        <f>C31+C32+C33</f>
        <v>190</v>
      </c>
    </row>
    <row r="31" spans="1:7" ht="18" customHeight="1">
      <c r="A31" s="19"/>
      <c r="B31" s="20" t="s">
        <v>267</v>
      </c>
      <c r="C31" s="21">
        <v>40</v>
      </c>
    </row>
    <row r="32" spans="1:7" ht="18" customHeight="1">
      <c r="A32" s="19"/>
      <c r="B32" s="20" t="s">
        <v>269</v>
      </c>
      <c r="C32" s="21">
        <v>120</v>
      </c>
    </row>
    <row r="33" spans="1:3" ht="18" customHeight="1">
      <c r="A33" s="19"/>
      <c r="B33" s="20" t="s">
        <v>273</v>
      </c>
      <c r="C33" s="21">
        <v>30</v>
      </c>
    </row>
    <row r="34" spans="1:3" s="13" customFormat="1" ht="18" customHeight="1">
      <c r="A34" s="23" t="s">
        <v>431</v>
      </c>
      <c r="B34" s="18"/>
      <c r="C34" s="16">
        <f>C35+C36</f>
        <v>160</v>
      </c>
    </row>
    <row r="35" spans="1:3" ht="18" customHeight="1">
      <c r="A35" s="19"/>
      <c r="B35" s="20" t="s">
        <v>273</v>
      </c>
      <c r="C35" s="21">
        <v>80</v>
      </c>
    </row>
    <row r="36" spans="1:3" ht="18" customHeight="1">
      <c r="A36" s="19"/>
      <c r="B36" s="20" t="s">
        <v>254</v>
      </c>
      <c r="C36" s="21">
        <v>80</v>
      </c>
    </row>
  </sheetData>
  <mergeCells count="3">
    <mergeCell ref="A1:C1"/>
    <mergeCell ref="A3:B3"/>
    <mergeCell ref="A4:B4"/>
  </mergeCells>
  <phoneticPr fontId="14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0" sqref="A20:XFD20"/>
    </sheetView>
  </sheetViews>
  <sheetFormatPr defaultColWidth="9" defaultRowHeight="13.5"/>
  <cols>
    <col min="1" max="1" width="28.5" style="1" customWidth="1"/>
    <col min="2" max="2" width="22.25" style="1" customWidth="1"/>
    <col min="3" max="3" width="9" style="1" hidden="1" customWidth="1"/>
    <col min="4" max="4" width="17.375" style="1" customWidth="1"/>
    <col min="5" max="5" width="15.25" style="1" customWidth="1"/>
    <col min="6" max="16384" width="9" style="1"/>
  </cols>
  <sheetData>
    <row r="1" spans="1:5" ht="22.5">
      <c r="A1" s="74" t="s">
        <v>432</v>
      </c>
      <c r="B1" s="74"/>
      <c r="C1" s="74"/>
      <c r="D1" s="74"/>
      <c r="E1" s="74"/>
    </row>
    <row r="3" spans="1:5">
      <c r="A3" s="2"/>
      <c r="B3" s="3" t="s">
        <v>423</v>
      </c>
      <c r="C3" s="4">
        <v>0.06</v>
      </c>
      <c r="D3" s="3" t="s">
        <v>433</v>
      </c>
      <c r="E3" s="2" t="s">
        <v>434</v>
      </c>
    </row>
    <row r="4" spans="1:5">
      <c r="A4" s="5" t="s">
        <v>12</v>
      </c>
      <c r="B4" s="6">
        <f>B5+B25</f>
        <v>13205</v>
      </c>
      <c r="C4" s="6">
        <f>C5+C25</f>
        <v>660.30000000000007</v>
      </c>
      <c r="D4" s="6">
        <f>D5+D25</f>
        <v>781</v>
      </c>
      <c r="E4" s="6">
        <f>E5+E25</f>
        <v>2770</v>
      </c>
    </row>
    <row r="5" spans="1:5">
      <c r="A5" s="5" t="s">
        <v>435</v>
      </c>
      <c r="B5" s="6">
        <f>SUM(B6:B24)</f>
        <v>11005</v>
      </c>
      <c r="C5" s="6">
        <f>SUM(C6:C24)</f>
        <v>660.30000000000007</v>
      </c>
      <c r="D5" s="6">
        <f>SUM(D6:D24)</f>
        <v>781</v>
      </c>
      <c r="E5" s="6">
        <f>SUM(E6:E24)</f>
        <v>2770</v>
      </c>
    </row>
    <row r="6" spans="1:5">
      <c r="A6" s="7" t="s">
        <v>424</v>
      </c>
      <c r="B6" s="8">
        <v>1310</v>
      </c>
      <c r="C6" s="2">
        <f>B6*0.06</f>
        <v>78.599999999999994</v>
      </c>
      <c r="D6" s="2">
        <v>95</v>
      </c>
      <c r="E6" s="2">
        <v>1250</v>
      </c>
    </row>
    <row r="7" spans="1:5">
      <c r="A7" s="7" t="s">
        <v>436</v>
      </c>
      <c r="B7" s="8">
        <v>1090</v>
      </c>
      <c r="C7" s="2">
        <f t="shared" ref="C7:C24" si="0">B7*0.06</f>
        <v>65.399999999999991</v>
      </c>
      <c r="D7" s="2">
        <v>98</v>
      </c>
      <c r="E7" s="2"/>
    </row>
    <row r="8" spans="1:5">
      <c r="A8" s="7" t="s">
        <v>437</v>
      </c>
      <c r="B8" s="8">
        <v>835</v>
      </c>
      <c r="C8" s="2">
        <f t="shared" si="0"/>
        <v>50.1</v>
      </c>
      <c r="D8" s="2">
        <v>51</v>
      </c>
      <c r="E8" s="2"/>
    </row>
    <row r="9" spans="1:5">
      <c r="A9" s="7" t="s">
        <v>438</v>
      </c>
      <c r="B9" s="8">
        <v>500</v>
      </c>
      <c r="C9" s="2">
        <f t="shared" si="0"/>
        <v>30</v>
      </c>
      <c r="D9" s="2">
        <v>30</v>
      </c>
      <c r="E9" s="2"/>
    </row>
    <row r="10" spans="1:5">
      <c r="A10" s="7" t="s">
        <v>439</v>
      </c>
      <c r="B10" s="8">
        <v>300</v>
      </c>
      <c r="C10" s="2">
        <f t="shared" si="0"/>
        <v>18</v>
      </c>
      <c r="D10" s="2">
        <v>18</v>
      </c>
      <c r="E10" s="2"/>
    </row>
    <row r="11" spans="1:5">
      <c r="A11" s="7" t="s">
        <v>425</v>
      </c>
      <c r="B11" s="8">
        <v>850</v>
      </c>
      <c r="C11" s="2">
        <f t="shared" si="0"/>
        <v>51</v>
      </c>
      <c r="D11" s="2">
        <v>52</v>
      </c>
      <c r="E11" s="2">
        <v>640</v>
      </c>
    </row>
    <row r="12" spans="1:5">
      <c r="A12" s="7" t="s">
        <v>426</v>
      </c>
      <c r="B12" s="8">
        <v>660</v>
      </c>
      <c r="C12" s="2">
        <f t="shared" si="0"/>
        <v>39.6</v>
      </c>
      <c r="D12" s="2">
        <v>40</v>
      </c>
      <c r="E12" s="2">
        <v>80</v>
      </c>
    </row>
    <row r="13" spans="1:5">
      <c r="A13" s="7" t="s">
        <v>427</v>
      </c>
      <c r="B13" s="8">
        <v>400</v>
      </c>
      <c r="C13" s="2">
        <f t="shared" si="0"/>
        <v>24</v>
      </c>
      <c r="D13" s="2">
        <v>24</v>
      </c>
      <c r="E13" s="2">
        <v>100</v>
      </c>
    </row>
    <row r="14" spans="1:5">
      <c r="A14" s="7" t="s">
        <v>440</v>
      </c>
      <c r="B14" s="8">
        <v>150</v>
      </c>
      <c r="C14" s="2">
        <f t="shared" si="0"/>
        <v>9</v>
      </c>
      <c r="D14" s="2">
        <v>12</v>
      </c>
      <c r="E14" s="2"/>
    </row>
    <row r="15" spans="1:5">
      <c r="A15" s="7" t="s">
        <v>441</v>
      </c>
      <c r="B15" s="8">
        <v>230</v>
      </c>
      <c r="C15" s="2">
        <f t="shared" si="0"/>
        <v>13.799999999999999</v>
      </c>
      <c r="D15" s="2">
        <v>60</v>
      </c>
      <c r="E15" s="2"/>
    </row>
    <row r="16" spans="1:5">
      <c r="A16" s="7" t="s">
        <v>442</v>
      </c>
      <c r="B16" s="8">
        <v>560</v>
      </c>
      <c r="C16" s="2">
        <f t="shared" si="0"/>
        <v>33.6</v>
      </c>
      <c r="D16" s="2">
        <v>34</v>
      </c>
      <c r="E16" s="2"/>
    </row>
    <row r="17" spans="1:5">
      <c r="A17" s="7" t="s">
        <v>443</v>
      </c>
      <c r="B17" s="8">
        <v>550</v>
      </c>
      <c r="C17" s="2">
        <f t="shared" si="0"/>
        <v>33</v>
      </c>
      <c r="D17" s="2">
        <v>33</v>
      </c>
      <c r="E17" s="2"/>
    </row>
    <row r="18" spans="1:5">
      <c r="A18" s="7" t="s">
        <v>428</v>
      </c>
      <c r="B18" s="8">
        <v>800</v>
      </c>
      <c r="C18" s="2">
        <f t="shared" si="0"/>
        <v>48</v>
      </c>
      <c r="D18" s="2">
        <v>55</v>
      </c>
      <c r="E18" s="2">
        <v>250</v>
      </c>
    </row>
    <row r="19" spans="1:5">
      <c r="A19" s="7" t="s">
        <v>429</v>
      </c>
      <c r="B19" s="8">
        <v>560</v>
      </c>
      <c r="C19" s="2">
        <f t="shared" si="0"/>
        <v>33.6</v>
      </c>
      <c r="D19" s="2">
        <v>34</v>
      </c>
      <c r="E19" s="2">
        <v>100</v>
      </c>
    </row>
    <row r="20" spans="1:5">
      <c r="A20" s="7" t="s">
        <v>444</v>
      </c>
      <c r="B20" s="8">
        <v>400</v>
      </c>
      <c r="C20" s="2">
        <f t="shared" si="0"/>
        <v>24</v>
      </c>
      <c r="D20" s="2">
        <v>26</v>
      </c>
      <c r="E20" s="2"/>
    </row>
    <row r="21" spans="1:5">
      <c r="A21" s="7" t="s">
        <v>431</v>
      </c>
      <c r="B21" s="8">
        <v>385</v>
      </c>
      <c r="C21" s="2">
        <f t="shared" si="0"/>
        <v>23.099999999999998</v>
      </c>
      <c r="D21" s="2">
        <v>30</v>
      </c>
      <c r="E21" s="2">
        <v>160</v>
      </c>
    </row>
    <row r="22" spans="1:5">
      <c r="A22" s="7" t="s">
        <v>445</v>
      </c>
      <c r="B22" s="8">
        <v>550</v>
      </c>
      <c r="C22" s="2">
        <f t="shared" si="0"/>
        <v>33</v>
      </c>
      <c r="D22" s="2">
        <v>33</v>
      </c>
      <c r="E22" s="2"/>
    </row>
    <row r="23" spans="1:5">
      <c r="A23" s="7" t="s">
        <v>430</v>
      </c>
      <c r="B23" s="8">
        <v>525</v>
      </c>
      <c r="C23" s="2">
        <f t="shared" si="0"/>
        <v>31.5</v>
      </c>
      <c r="D23" s="2">
        <v>35</v>
      </c>
      <c r="E23" s="2">
        <v>190</v>
      </c>
    </row>
    <row r="24" spans="1:5">
      <c r="A24" s="9" t="s">
        <v>446</v>
      </c>
      <c r="B24" s="8">
        <v>350</v>
      </c>
      <c r="C24" s="2">
        <f t="shared" si="0"/>
        <v>21</v>
      </c>
      <c r="D24" s="2">
        <v>21</v>
      </c>
      <c r="E24" s="2"/>
    </row>
    <row r="25" spans="1:5">
      <c r="A25" s="5" t="s">
        <v>447</v>
      </c>
      <c r="B25" s="10">
        <f>SUM(B26:B34)</f>
        <v>2200</v>
      </c>
      <c r="C25" s="2"/>
      <c r="D25" s="2"/>
      <c r="E25" s="2"/>
    </row>
    <row r="26" spans="1:5">
      <c r="A26" s="9" t="s">
        <v>448</v>
      </c>
      <c r="B26" s="8">
        <v>400</v>
      </c>
      <c r="C26" s="2"/>
      <c r="D26" s="2"/>
      <c r="E26" s="2"/>
    </row>
    <row r="27" spans="1:5">
      <c r="A27" s="9" t="s">
        <v>449</v>
      </c>
      <c r="B27" s="8">
        <v>200</v>
      </c>
      <c r="C27" s="2"/>
      <c r="D27" s="2"/>
      <c r="E27" s="2"/>
    </row>
    <row r="28" spans="1:5">
      <c r="A28" s="9" t="s">
        <v>450</v>
      </c>
      <c r="B28" s="8">
        <v>200</v>
      </c>
      <c r="C28" s="2"/>
      <c r="D28" s="2"/>
      <c r="E28" s="2"/>
    </row>
    <row r="29" spans="1:5">
      <c r="A29" s="9" t="s">
        <v>451</v>
      </c>
      <c r="B29" s="8">
        <v>400</v>
      </c>
      <c r="C29" s="2"/>
      <c r="D29" s="2"/>
      <c r="E29" s="2"/>
    </row>
    <row r="30" spans="1:5">
      <c r="A30" s="9" t="s">
        <v>452</v>
      </c>
      <c r="B30" s="8">
        <v>0</v>
      </c>
      <c r="C30" s="2"/>
      <c r="D30" s="2"/>
      <c r="E30" s="2"/>
    </row>
    <row r="31" spans="1:5">
      <c r="A31" s="9" t="s">
        <v>453</v>
      </c>
      <c r="B31" s="8">
        <v>0</v>
      </c>
      <c r="C31" s="2"/>
      <c r="D31" s="2"/>
      <c r="E31" s="2"/>
    </row>
    <row r="32" spans="1:5">
      <c r="A32" s="9" t="s">
        <v>454</v>
      </c>
      <c r="B32" s="8">
        <v>600</v>
      </c>
      <c r="C32" s="2"/>
      <c r="D32" s="2"/>
      <c r="E32" s="2"/>
    </row>
    <row r="33" spans="1:5">
      <c r="A33" s="9" t="s">
        <v>455</v>
      </c>
      <c r="B33" s="8">
        <v>300</v>
      </c>
      <c r="C33" s="2"/>
      <c r="D33" s="2"/>
      <c r="E33" s="2"/>
    </row>
    <row r="34" spans="1:5">
      <c r="A34" s="9" t="s">
        <v>456</v>
      </c>
      <c r="B34" s="8">
        <v>100</v>
      </c>
      <c r="C34" s="2"/>
      <c r="D34" s="2"/>
      <c r="E34" s="2"/>
    </row>
  </sheetData>
  <mergeCells count="1">
    <mergeCell ref="A1:E1"/>
  </mergeCells>
  <phoneticPr fontId="14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表格</vt:lpstr>
      <vt:lpstr>Sheet2</vt:lpstr>
      <vt:lpstr>Sheet1</vt:lpstr>
      <vt:lpstr>表格!Print_Titles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lqx</cp:lastModifiedBy>
  <cp:lastPrinted>2021-05-04T09:03:29Z</cp:lastPrinted>
  <dcterms:created xsi:type="dcterms:W3CDTF">2020-05-28T07:38:00Z</dcterms:created>
  <dcterms:modified xsi:type="dcterms:W3CDTF">2021-05-06T02:52:31Z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